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comments2.xml" ContentType="application/vnd.openxmlformats-officedocument.spreadsheetml.comments+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comments3.xml" ContentType="application/vnd.openxmlformats-officedocument.spreadsheetml.comments+xml"/>
  <Override PartName="/xl/customProperty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E:\A-DOCS\Administration et divers\Développement des questionnaires\En développement\2025-2026\À mettre en ligne\PUBLIÉS\"/>
    </mc:Choice>
  </mc:AlternateContent>
  <workbookProtection workbookAlgorithmName="SHA-512" workbookHashValue="wOo91e5MnKqDc2OkvK+sj27YhWbjf/wZsD23A55TNk9DygM5VLWY9t13XjudZoOkh0n0A86UYk4Jve+2ZigedQ==" workbookSaltValue="Ec2ZBuhuNj6RNqJVdGiy4w==" workbookSpinCount="100000" lockStructure="1"/>
  <bookViews>
    <workbookView xWindow="0" yWindow="0" windowWidth="20496" windowHeight="6216"/>
  </bookViews>
  <sheets>
    <sheet name="FBAR" sheetId="2" r:id="rId1"/>
    <sheet name="Spouse's FBAR if necessary" sheetId="6" state="hidden" r:id="rId2"/>
    <sheet name="DS_INTERNAL_SETTINGS_STORAGE" sheetId="7" state="veryHidden" r:id="rId3"/>
    <sheet name="DS_INTERNAL_DOCGROUP_STORAGE" sheetId="8" state="veryHidden" r:id="rId4"/>
    <sheet name="DS_INTERNAL_DOCUMENT_STORAGE" sheetId="9" state="veryHidden" r:id="rId5"/>
    <sheet name="DS_INTERNAL_SNIP_STORAGE" sheetId="10" state="veryHidden" r:id="rId6"/>
    <sheet name="TFSA, FHSA and RESP" sheetId="4" r:id="rId7"/>
    <sheet name="Filing threshold" sheetId="5" state="hidden" r:id="rId8"/>
  </sheets>
  <externalReferences>
    <externalReference r:id="rId9"/>
  </externalReferenc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2" i="4" l="1"/>
  <c r="AB12" i="4"/>
  <c r="AA12" i="4"/>
  <c r="Z12" i="4"/>
  <c r="Y12" i="4"/>
  <c r="X12" i="4"/>
  <c r="W12" i="4"/>
  <c r="V12" i="4"/>
  <c r="U12" i="4"/>
  <c r="T12" i="4"/>
  <c r="S12" i="4"/>
  <c r="R12" i="4"/>
  <c r="AF18" i="2" l="1"/>
  <c r="AF17" i="2"/>
  <c r="AF16" i="2"/>
  <c r="AF15" i="2"/>
  <c r="AF14" i="2"/>
  <c r="M48" i="2" l="1"/>
  <c r="M46" i="2"/>
  <c r="AE12" i="4"/>
  <c r="AD12" i="4"/>
  <c r="AG18" i="2"/>
  <c r="AG17" i="2"/>
  <c r="AG16" i="2"/>
  <c r="AG15" i="2"/>
  <c r="AG14" i="2"/>
  <c r="B7" i="2" l="1"/>
  <c r="S45" i="2" l="1"/>
  <c r="A23" i="5" l="1"/>
  <c r="A24" i="5" s="1"/>
  <c r="A25" i="5" s="1"/>
  <c r="A31" i="5"/>
  <c r="A32" i="5" s="1"/>
  <c r="A33" i="5" s="1"/>
  <c r="A34" i="5" s="1"/>
  <c r="A35" i="5" s="1"/>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AE18" i="2" l="1"/>
  <c r="AD18" i="2"/>
  <c r="AC18" i="2"/>
  <c r="AB18" i="2"/>
  <c r="AA18" i="2"/>
  <c r="Z18" i="2"/>
  <c r="Y18" i="2"/>
  <c r="X18" i="2"/>
  <c r="W18" i="2"/>
  <c r="V18" i="2"/>
  <c r="U18" i="2"/>
  <c r="T18" i="2"/>
  <c r="AE17" i="2"/>
  <c r="AD17" i="2"/>
  <c r="AC17" i="2"/>
  <c r="AB17" i="2"/>
  <c r="AA17" i="2"/>
  <c r="Z17" i="2"/>
  <c r="Y17" i="2"/>
  <c r="X17" i="2"/>
  <c r="W17" i="2"/>
  <c r="V17" i="2"/>
  <c r="U17" i="2"/>
  <c r="T17" i="2"/>
  <c r="AE16" i="2"/>
  <c r="AD16" i="2"/>
  <c r="AC16" i="2"/>
  <c r="AB16" i="2"/>
  <c r="AA16" i="2"/>
  <c r="Z16" i="2"/>
  <c r="Y16" i="2"/>
  <c r="X16" i="2"/>
  <c r="W16" i="2"/>
  <c r="V16" i="2"/>
  <c r="U16" i="2"/>
  <c r="T16" i="2"/>
  <c r="AE15" i="2"/>
  <c r="AD15" i="2"/>
  <c r="AC15" i="2"/>
  <c r="AB15" i="2"/>
  <c r="AA15" i="2"/>
  <c r="Z15" i="2"/>
  <c r="Y15" i="2"/>
  <c r="X15" i="2"/>
  <c r="W15" i="2"/>
  <c r="V15" i="2"/>
  <c r="U15" i="2"/>
  <c r="T15" i="2"/>
  <c r="AE14" i="2"/>
  <c r="AD14" i="2"/>
  <c r="AC14" i="2"/>
  <c r="AB14" i="2"/>
  <c r="AA14" i="2"/>
  <c r="Z14" i="2"/>
  <c r="Y14" i="2"/>
  <c r="X14" i="2"/>
  <c r="W14" i="2"/>
  <c r="V14" i="2"/>
  <c r="U14" i="2"/>
  <c r="T14" i="2"/>
  <c r="J34" i="4" l="1"/>
  <c r="N103" i="2"/>
  <c r="N101" i="2"/>
  <c r="N99" i="2"/>
  <c r="N97" i="2"/>
  <c r="N95" i="2"/>
  <c r="N93" i="2"/>
  <c r="N91" i="2"/>
  <c r="N89" i="2"/>
  <c r="N87" i="2"/>
  <c r="N85" i="2"/>
  <c r="N83" i="2"/>
  <c r="N81" i="2"/>
  <c r="N79" i="2"/>
  <c r="N77" i="2"/>
  <c r="N75" i="2"/>
  <c r="N73" i="2"/>
  <c r="N71" i="2"/>
  <c r="N69" i="2"/>
  <c r="N67" i="2"/>
  <c r="N65" i="2"/>
  <c r="N63" i="2"/>
  <c r="N61" i="2"/>
  <c r="N59" i="2"/>
  <c r="N57" i="2"/>
  <c r="N55" i="2"/>
  <c r="N53" i="2"/>
  <c r="N51" i="2"/>
  <c r="N49" i="2"/>
  <c r="N47" i="2"/>
  <c r="N45" i="2"/>
  <c r="Q62" i="4" l="1"/>
  <c r="Q60" i="4"/>
  <c r="Q58" i="4"/>
  <c r="Q56" i="4"/>
  <c r="Q54" i="4"/>
  <c r="Q52" i="4"/>
  <c r="Q50" i="4"/>
  <c r="Q48" i="4"/>
  <c r="Q46" i="4"/>
  <c r="Q44" i="4"/>
  <c r="Q42" i="4"/>
  <c r="Q38" i="4"/>
  <c r="Q40" i="4"/>
  <c r="Q36" i="4"/>
  <c r="Q32" i="4" l="1"/>
  <c r="A36" i="5" l="1"/>
  <c r="Q34" i="4"/>
  <c r="P34" i="4"/>
  <c r="P32" i="4" l="1"/>
  <c r="O32" i="4"/>
  <c r="N32" i="4"/>
  <c r="M32" i="4"/>
  <c r="L32" i="4"/>
  <c r="K32" i="4"/>
  <c r="J32" i="4"/>
  <c r="K62" i="4"/>
  <c r="J62" i="4"/>
  <c r="K60" i="4"/>
  <c r="J60" i="4"/>
  <c r="K58" i="4"/>
  <c r="J58" i="4"/>
  <c r="K56" i="4"/>
  <c r="J56" i="4"/>
  <c r="K54" i="4"/>
  <c r="J54" i="4"/>
  <c r="K52" i="4"/>
  <c r="J52" i="4"/>
  <c r="K50" i="4"/>
  <c r="J50" i="4"/>
  <c r="K48" i="4"/>
  <c r="J48" i="4"/>
  <c r="K46" i="4"/>
  <c r="J46" i="4"/>
  <c r="K44" i="4"/>
  <c r="J44" i="4"/>
  <c r="K42" i="4"/>
  <c r="J42" i="4"/>
  <c r="K40" i="4"/>
  <c r="J40" i="4"/>
  <c r="K38" i="4"/>
  <c r="J38" i="4"/>
  <c r="K36" i="4"/>
  <c r="J36" i="4"/>
  <c r="P62" i="4"/>
  <c r="O62" i="4"/>
  <c r="N62" i="4"/>
  <c r="M62" i="4"/>
  <c r="L62" i="4"/>
  <c r="P60" i="4"/>
  <c r="O60" i="4"/>
  <c r="N60" i="4"/>
  <c r="M60" i="4"/>
  <c r="L60" i="4"/>
  <c r="P58" i="4"/>
  <c r="O58" i="4"/>
  <c r="N58" i="4"/>
  <c r="M58" i="4"/>
  <c r="L58" i="4"/>
  <c r="P56" i="4"/>
  <c r="O56" i="4"/>
  <c r="N56" i="4"/>
  <c r="M56" i="4"/>
  <c r="L56" i="4"/>
  <c r="P54" i="4"/>
  <c r="O54" i="4"/>
  <c r="N54" i="4"/>
  <c r="M54" i="4"/>
  <c r="L54" i="4"/>
  <c r="P52" i="4"/>
  <c r="O52" i="4"/>
  <c r="N52" i="4"/>
  <c r="M52" i="4"/>
  <c r="L52" i="4"/>
  <c r="P50" i="4"/>
  <c r="O50" i="4"/>
  <c r="N50" i="4"/>
  <c r="M50" i="4"/>
  <c r="L50" i="4"/>
  <c r="P48" i="4"/>
  <c r="O48" i="4"/>
  <c r="N48" i="4"/>
  <c r="M48" i="4"/>
  <c r="L48" i="4"/>
  <c r="P46" i="4"/>
  <c r="O46" i="4"/>
  <c r="N46" i="4"/>
  <c r="M46" i="4"/>
  <c r="L46" i="4"/>
  <c r="P44" i="4"/>
  <c r="O44" i="4"/>
  <c r="N44" i="4"/>
  <c r="M44" i="4"/>
  <c r="L44" i="4"/>
  <c r="P42" i="4"/>
  <c r="O42" i="4"/>
  <c r="N42" i="4"/>
  <c r="M42" i="4"/>
  <c r="L42" i="4"/>
  <c r="P40" i="4"/>
  <c r="O40" i="4"/>
  <c r="N40" i="4"/>
  <c r="M40" i="4"/>
  <c r="L40" i="4"/>
  <c r="P38" i="4"/>
  <c r="O38" i="4"/>
  <c r="N38" i="4"/>
  <c r="M38" i="4"/>
  <c r="L38" i="4"/>
  <c r="P36" i="4"/>
  <c r="O36" i="4"/>
  <c r="N36" i="4"/>
  <c r="M36" i="4"/>
  <c r="L36" i="4"/>
  <c r="O97" i="6" l="1"/>
  <c r="O95" i="6"/>
  <c r="O93" i="6"/>
  <c r="O91" i="6"/>
  <c r="O89" i="6"/>
  <c r="O87" i="6"/>
  <c r="O85" i="6"/>
  <c r="O83" i="6"/>
  <c r="O81" i="6"/>
  <c r="O79" i="6"/>
  <c r="O77" i="6"/>
  <c r="O75" i="6"/>
  <c r="O73" i="6"/>
  <c r="O71" i="6"/>
  <c r="O69" i="6"/>
  <c r="O67" i="6"/>
  <c r="O65" i="6"/>
  <c r="O63" i="6"/>
  <c r="O61" i="6"/>
  <c r="O59" i="6"/>
  <c r="O57" i="6"/>
  <c r="O55" i="6"/>
  <c r="O53" i="6"/>
  <c r="O51" i="6"/>
  <c r="O49" i="6"/>
  <c r="O47" i="6"/>
  <c r="O45" i="6"/>
  <c r="O43" i="6"/>
  <c r="O41" i="6"/>
  <c r="M97" i="6"/>
  <c r="M95" i="6"/>
  <c r="M93" i="6"/>
  <c r="M91" i="6"/>
  <c r="M89" i="6"/>
  <c r="M87" i="6"/>
  <c r="M85" i="6"/>
  <c r="M83" i="6"/>
  <c r="M81" i="6"/>
  <c r="M79" i="6"/>
  <c r="M77" i="6"/>
  <c r="M75" i="6"/>
  <c r="M73" i="6"/>
  <c r="M71" i="6"/>
  <c r="M69" i="6"/>
  <c r="M67" i="6"/>
  <c r="M65" i="6"/>
  <c r="M63" i="6"/>
  <c r="M61" i="6"/>
  <c r="M59" i="6"/>
  <c r="M57" i="6"/>
  <c r="M55" i="6"/>
  <c r="M53" i="6"/>
  <c r="M51" i="6"/>
  <c r="M49" i="6"/>
  <c r="M47" i="6"/>
  <c r="M45" i="6"/>
  <c r="M43" i="6"/>
  <c r="M41" i="6"/>
  <c r="O39" i="6"/>
  <c r="M39" i="6"/>
  <c r="AG15" i="6"/>
  <c r="AF15" i="6"/>
  <c r="AE15" i="6"/>
  <c r="AD15" i="6"/>
  <c r="AC15" i="6"/>
  <c r="AB15" i="6"/>
  <c r="AA15" i="6"/>
  <c r="Z15" i="6"/>
  <c r="Y15" i="6"/>
  <c r="X15" i="6"/>
  <c r="W15" i="6"/>
  <c r="V15" i="6"/>
  <c r="U15" i="6"/>
  <c r="T15" i="6"/>
  <c r="AG14" i="6"/>
  <c r="AF14" i="6"/>
  <c r="AE14" i="6"/>
  <c r="AD14" i="6"/>
  <c r="AC14" i="6"/>
  <c r="AB14" i="6"/>
  <c r="AA14" i="6"/>
  <c r="Z14" i="6"/>
  <c r="Y14" i="6"/>
  <c r="X14" i="6"/>
  <c r="W14" i="6"/>
  <c r="V14" i="6"/>
  <c r="U14" i="6"/>
  <c r="T14" i="6"/>
  <c r="AG13" i="6"/>
  <c r="AF13" i="6"/>
  <c r="AE13" i="6"/>
  <c r="AD13" i="6"/>
  <c r="AC13" i="6"/>
  <c r="AB13" i="6"/>
  <c r="AA13" i="6"/>
  <c r="Z13" i="6"/>
  <c r="Y13" i="6"/>
  <c r="X13" i="6"/>
  <c r="W13" i="6"/>
  <c r="V13" i="6"/>
  <c r="U13" i="6"/>
  <c r="T13" i="6"/>
  <c r="AG12" i="6"/>
  <c r="AF12" i="6"/>
  <c r="AE12" i="6"/>
  <c r="AD12" i="6"/>
  <c r="AC12" i="6"/>
  <c r="AB12" i="6"/>
  <c r="AA12" i="6"/>
  <c r="Z12" i="6"/>
  <c r="Y12" i="6"/>
  <c r="X12" i="6"/>
  <c r="W12" i="6"/>
  <c r="V12" i="6"/>
  <c r="U12" i="6"/>
  <c r="T12" i="6"/>
  <c r="AG11" i="6"/>
  <c r="AF11" i="6"/>
  <c r="AE11" i="6"/>
  <c r="AD11" i="6"/>
  <c r="AC11" i="6"/>
  <c r="AB11" i="6"/>
  <c r="AA11" i="6"/>
  <c r="Z11" i="6"/>
  <c r="Y11" i="6"/>
  <c r="X11" i="6"/>
  <c r="W11" i="6"/>
  <c r="V11" i="6"/>
  <c r="U11" i="6"/>
  <c r="T11" i="6"/>
  <c r="N90" i="6"/>
  <c r="N88" i="6"/>
  <c r="N86" i="6"/>
  <c r="N84" i="6"/>
  <c r="N82" i="6"/>
  <c r="N80" i="6"/>
  <c r="N78" i="6"/>
  <c r="N76" i="6"/>
  <c r="N74" i="6"/>
  <c r="N72" i="6"/>
  <c r="N70" i="6"/>
  <c r="N68" i="6"/>
  <c r="N66" i="6"/>
  <c r="N64" i="6"/>
  <c r="N62" i="6"/>
  <c r="N60" i="6"/>
  <c r="N58" i="6"/>
  <c r="N56" i="6"/>
  <c r="N54" i="6"/>
  <c r="N52" i="6"/>
  <c r="N50" i="6"/>
  <c r="N48" i="6"/>
  <c r="N46" i="6"/>
  <c r="N44" i="6"/>
  <c r="N42" i="6"/>
  <c r="N40" i="6"/>
  <c r="O44" i="2"/>
  <c r="M44" i="2"/>
  <c r="N44" i="2" s="1"/>
  <c r="N46" i="2" l="1"/>
  <c r="M90" i="2" l="1"/>
  <c r="N90" i="2" s="1"/>
  <c r="O90" i="2"/>
  <c r="K34" i="4" l="1"/>
  <c r="O104" i="2"/>
  <c r="O102" i="2"/>
  <c r="O100" i="2"/>
  <c r="O98" i="2"/>
  <c r="O96" i="2"/>
  <c r="O94" i="2"/>
  <c r="M104" i="2"/>
  <c r="N104" i="2" s="1"/>
  <c r="M102" i="2"/>
  <c r="N102" i="2" s="1"/>
  <c r="M100" i="2"/>
  <c r="N100" i="2" s="1"/>
  <c r="M98" i="2"/>
  <c r="N98" i="2" s="1"/>
  <c r="M96" i="2"/>
  <c r="N96" i="2" s="1"/>
  <c r="O92" i="2"/>
  <c r="O88" i="2"/>
  <c r="O86" i="2"/>
  <c r="O84" i="2"/>
  <c r="O82" i="2"/>
  <c r="O80" i="2"/>
  <c r="O78" i="2"/>
  <c r="O76" i="2"/>
  <c r="O74" i="2"/>
  <c r="O72" i="2"/>
  <c r="O70" i="2"/>
  <c r="O68" i="2"/>
  <c r="O66" i="2"/>
  <c r="O64" i="2"/>
  <c r="O62" i="2"/>
  <c r="O60" i="2"/>
  <c r="O58" i="2"/>
  <c r="O56" i="2"/>
  <c r="O54" i="2"/>
  <c r="O52" i="2"/>
  <c r="O50" i="2"/>
  <c r="O48" i="2"/>
  <c r="O46" i="2"/>
  <c r="C24" i="5" l="1"/>
  <c r="C23" i="5"/>
  <c r="C22" i="5"/>
  <c r="C25" i="5"/>
  <c r="N79" i="6"/>
  <c r="N71" i="6"/>
  <c r="N97" i="6"/>
  <c r="N95" i="6"/>
  <c r="N93" i="6"/>
  <c r="N91" i="6"/>
  <c r="N89" i="6"/>
  <c r="N87" i="6"/>
  <c r="N85" i="6"/>
  <c r="N83" i="6"/>
  <c r="N81" i="6"/>
  <c r="N77" i="6"/>
  <c r="N75" i="6"/>
  <c r="N73" i="6"/>
  <c r="N69" i="6"/>
  <c r="N67" i="6"/>
  <c r="N65" i="6"/>
  <c r="N63" i="6"/>
  <c r="N61" i="6"/>
  <c r="N59" i="6"/>
  <c r="N57" i="6"/>
  <c r="N55" i="6"/>
  <c r="N53" i="6"/>
  <c r="N51" i="6"/>
  <c r="N49" i="6"/>
  <c r="N47" i="6"/>
  <c r="N45" i="6"/>
  <c r="N43" i="6"/>
  <c r="N41" i="6"/>
  <c r="N39" i="6"/>
  <c r="M94" i="2" l="1"/>
  <c r="N94" i="2" s="1"/>
  <c r="M92" i="2"/>
  <c r="N92" i="2" s="1"/>
  <c r="M88" i="2"/>
  <c r="N88" i="2" s="1"/>
  <c r="M86" i="2"/>
  <c r="N86" i="2" s="1"/>
  <c r="M84" i="2"/>
  <c r="N84" i="2" s="1"/>
  <c r="M82" i="2"/>
  <c r="N82" i="2" s="1"/>
  <c r="M80" i="2"/>
  <c r="M78" i="2"/>
  <c r="N78" i="2" s="1"/>
  <c r="M76" i="2"/>
  <c r="N76" i="2" s="1"/>
  <c r="M74" i="2"/>
  <c r="N74" i="2" s="1"/>
  <c r="M72" i="2"/>
  <c r="N72" i="2" s="1"/>
  <c r="M70" i="2"/>
  <c r="N70" i="2" s="1"/>
  <c r="M68" i="2"/>
  <c r="N68" i="2" s="1"/>
  <c r="M66" i="2"/>
  <c r="N66" i="2" s="1"/>
  <c r="M64" i="2"/>
  <c r="N64" i="2" s="1"/>
  <c r="M62" i="2"/>
  <c r="N62" i="2" s="1"/>
  <c r="M60" i="2"/>
  <c r="N60" i="2" s="1"/>
  <c r="M58" i="2"/>
  <c r="N58" i="2" s="1"/>
  <c r="M56" i="2"/>
  <c r="N56" i="2" s="1"/>
  <c r="M54" i="2"/>
  <c r="N54" i="2" s="1"/>
  <c r="M52" i="2"/>
  <c r="N52" i="2" s="1"/>
  <c r="M50" i="2"/>
  <c r="N50" i="2" s="1"/>
  <c r="N80" i="2" l="1"/>
  <c r="B31" i="5"/>
  <c r="C31" i="5" s="1"/>
  <c r="B30" i="5"/>
  <c r="C30" i="5" s="1"/>
  <c r="B32" i="5"/>
  <c r="C32" i="5" s="1"/>
  <c r="B33" i="5"/>
  <c r="C33" i="5" s="1"/>
  <c r="B35" i="5"/>
  <c r="C35" i="5" s="1"/>
  <c r="B34" i="5"/>
  <c r="C34" i="5" s="1"/>
  <c r="B36" i="5"/>
  <c r="C36" i="5" s="1"/>
  <c r="N48" i="2"/>
  <c r="L34" i="4"/>
  <c r="B25" i="5" l="1"/>
  <c r="D25" i="5" s="1"/>
  <c r="B22" i="5"/>
  <c r="D22" i="5" s="1"/>
  <c r="B24" i="5"/>
  <c r="D24" i="5" s="1"/>
  <c r="B23" i="5"/>
  <c r="D23" i="5" s="1"/>
  <c r="O34" i="4"/>
  <c r="N34" i="4" l="1"/>
  <c r="M34" i="4"/>
  <c r="N43" i="2" l="1"/>
  <c r="N99" i="6" l="1"/>
  <c r="M99" i="6"/>
  <c r="O99" i="6"/>
  <c r="O106" i="2" l="1"/>
  <c r="M106" i="2"/>
  <c r="B17" i="5" s="1"/>
  <c r="N106" i="2"/>
  <c r="B14" i="5" l="1"/>
</calcChain>
</file>

<file path=xl/comments1.xml><?xml version="1.0" encoding="utf-8"?>
<comments xmlns="http://schemas.openxmlformats.org/spreadsheetml/2006/main">
  <authors>
    <author>Olivier Custeau</author>
  </authors>
  <commentList>
    <comment ref="H42" authorId="0" shapeId="0">
      <text>
        <r>
          <rPr>
            <b/>
            <sz val="9"/>
            <color indexed="81"/>
            <rFont val="Tahoma"/>
            <family val="2"/>
          </rPr>
          <t>Olivier Custeau:</t>
        </r>
        <r>
          <rPr>
            <sz val="9"/>
            <color indexed="81"/>
            <rFont val="Tahoma"/>
            <family val="2"/>
          </rPr>
          <t xml:space="preserve">
If you have a financial interest (meaning you personally hold the account), please select yes
If you have signature authority over, but no financial interest, please select no. This situation normally apply when the account is held through a business you own.</t>
        </r>
      </text>
    </comment>
    <comment ref="K42" authorId="0" shapeId="0">
      <text>
        <r>
          <rPr>
            <b/>
            <sz val="9"/>
            <color indexed="81"/>
            <rFont val="Tahoma"/>
            <family val="2"/>
          </rPr>
          <t>Olivier Custeau:</t>
        </r>
        <r>
          <rPr>
            <sz val="9"/>
            <color indexed="81"/>
            <rFont val="Tahoma"/>
            <family val="2"/>
          </rPr>
          <t xml:space="preserve">
If married filing </t>
        </r>
        <r>
          <rPr>
            <b/>
            <sz val="9"/>
            <color indexed="81"/>
            <rFont val="Tahoma"/>
            <family val="2"/>
          </rPr>
          <t>jointly</t>
        </r>
        <r>
          <rPr>
            <sz val="9"/>
            <color indexed="81"/>
            <rFont val="Tahoma"/>
            <family val="2"/>
          </rPr>
          <t xml:space="preserve"> - include the % you both jointly own
If married filing</t>
        </r>
        <r>
          <rPr>
            <b/>
            <sz val="9"/>
            <color indexed="81"/>
            <rFont val="Tahoma"/>
            <family val="2"/>
          </rPr>
          <t xml:space="preserve"> separately</t>
        </r>
        <r>
          <rPr>
            <sz val="9"/>
            <color indexed="81"/>
            <rFont val="Tahoma"/>
            <family val="2"/>
          </rPr>
          <t xml:space="preserve"> - include only your % held personnally
If married but </t>
        </r>
        <r>
          <rPr>
            <b/>
            <sz val="9"/>
            <color indexed="81"/>
            <rFont val="Tahoma"/>
            <family val="2"/>
          </rPr>
          <t>spouse doesn't file a U.S tax return</t>
        </r>
        <r>
          <rPr>
            <sz val="9"/>
            <color indexed="81"/>
            <rFont val="Tahoma"/>
            <family val="2"/>
          </rPr>
          <t>, please indicate 100% for accounts held jointly
If jointly held with</t>
        </r>
        <r>
          <rPr>
            <b/>
            <sz val="9"/>
            <color indexed="81"/>
            <rFont val="Tahoma"/>
            <family val="2"/>
          </rPr>
          <t xml:space="preserve"> someone</t>
        </r>
        <r>
          <rPr>
            <sz val="9"/>
            <color indexed="81"/>
            <rFont val="Tahoma"/>
            <family val="2"/>
          </rPr>
          <t xml:space="preserve"> </t>
        </r>
        <r>
          <rPr>
            <b/>
            <sz val="9"/>
            <color indexed="81"/>
            <rFont val="Tahoma"/>
            <family val="2"/>
          </rPr>
          <t>other than your spouse</t>
        </r>
        <r>
          <rPr>
            <sz val="9"/>
            <color indexed="81"/>
            <rFont val="Tahoma"/>
            <family val="2"/>
          </rPr>
          <t>, please indicate 100% for account held jointly</t>
        </r>
      </text>
    </comment>
  </commentList>
</comments>
</file>

<file path=xl/comments2.xml><?xml version="1.0" encoding="utf-8"?>
<comments xmlns="http://schemas.openxmlformats.org/spreadsheetml/2006/main">
  <authors>
    <author>Olivier Custeau</author>
  </authors>
  <commentList>
    <comment ref="H37" authorId="0" shapeId="0">
      <text>
        <r>
          <rPr>
            <b/>
            <sz val="9"/>
            <color indexed="81"/>
            <rFont val="Tahoma"/>
            <family val="2"/>
          </rPr>
          <t>Olivier Custeau:</t>
        </r>
        <r>
          <rPr>
            <sz val="9"/>
            <color indexed="81"/>
            <rFont val="Tahoma"/>
            <family val="2"/>
          </rPr>
          <t xml:space="preserve">
If you have a financial interest (meaning you personally hold the account), please select yes
If you have signature authority over, but no financial interest, please select no. This situation normally apply when the account is held through a business you own.</t>
        </r>
      </text>
    </comment>
    <comment ref="K37" authorId="0" shapeId="0">
      <text>
        <r>
          <rPr>
            <b/>
            <sz val="9"/>
            <color indexed="81"/>
            <rFont val="Tahoma"/>
            <family val="2"/>
          </rPr>
          <t>Olivier Custeau:</t>
        </r>
        <r>
          <rPr>
            <sz val="9"/>
            <color indexed="81"/>
            <rFont val="Tahoma"/>
            <family val="2"/>
          </rPr>
          <t xml:space="preserve">
If married filing </t>
        </r>
        <r>
          <rPr>
            <b/>
            <sz val="9"/>
            <color indexed="81"/>
            <rFont val="Tahoma"/>
            <family val="2"/>
          </rPr>
          <t>jointly</t>
        </r>
        <r>
          <rPr>
            <sz val="9"/>
            <color indexed="81"/>
            <rFont val="Tahoma"/>
            <family val="2"/>
          </rPr>
          <t xml:space="preserve"> - include the % you both jointly own
If married filing</t>
        </r>
        <r>
          <rPr>
            <b/>
            <sz val="9"/>
            <color indexed="81"/>
            <rFont val="Tahoma"/>
            <family val="2"/>
          </rPr>
          <t xml:space="preserve"> separately</t>
        </r>
        <r>
          <rPr>
            <sz val="9"/>
            <color indexed="81"/>
            <rFont val="Tahoma"/>
            <family val="2"/>
          </rPr>
          <t xml:space="preserve"> - include only your % held personnally
If married but </t>
        </r>
        <r>
          <rPr>
            <b/>
            <sz val="9"/>
            <color indexed="81"/>
            <rFont val="Tahoma"/>
            <family val="2"/>
          </rPr>
          <t>spouse doesn't file a U.S tax return</t>
        </r>
        <r>
          <rPr>
            <sz val="9"/>
            <color indexed="81"/>
            <rFont val="Tahoma"/>
            <family val="2"/>
          </rPr>
          <t>, please indicate 100% for accounts held jointly
If jointly held with</t>
        </r>
        <r>
          <rPr>
            <b/>
            <sz val="9"/>
            <color indexed="81"/>
            <rFont val="Tahoma"/>
            <family val="2"/>
          </rPr>
          <t xml:space="preserve"> someone</t>
        </r>
        <r>
          <rPr>
            <sz val="9"/>
            <color indexed="81"/>
            <rFont val="Tahoma"/>
            <family val="2"/>
          </rPr>
          <t xml:space="preserve"> </t>
        </r>
        <r>
          <rPr>
            <b/>
            <sz val="9"/>
            <color indexed="81"/>
            <rFont val="Tahoma"/>
            <family val="2"/>
          </rPr>
          <t>other than your spouse</t>
        </r>
        <r>
          <rPr>
            <sz val="9"/>
            <color indexed="81"/>
            <rFont val="Tahoma"/>
            <family val="2"/>
          </rPr>
          <t>, please indicate 100% for account held jointly</t>
        </r>
      </text>
    </comment>
  </commentList>
</comments>
</file>

<file path=xl/comments3.xml><?xml version="1.0" encoding="utf-8"?>
<comments xmlns="http://schemas.openxmlformats.org/spreadsheetml/2006/main">
  <authors>
    <author>Olivier Custeau</author>
  </authors>
  <commentList>
    <comment ref="J30" authorId="0" shapeId="0">
      <text>
        <r>
          <rPr>
            <b/>
            <sz val="9"/>
            <color rgb="FF000000"/>
            <rFont val="Tahoma"/>
            <family val="2"/>
          </rPr>
          <t>Olivier Custeau:</t>
        </r>
        <r>
          <rPr>
            <sz val="9"/>
            <color rgb="FF000000"/>
            <rFont val="Tahoma"/>
            <family val="2"/>
          </rPr>
          <t xml:space="preserve">
Only applicable for TFSA and/or FHSA account</t>
        </r>
      </text>
    </comment>
    <comment ref="K30" authorId="0" shapeId="0">
      <text>
        <r>
          <rPr>
            <b/>
            <sz val="9"/>
            <color indexed="81"/>
            <rFont val="Tahoma"/>
            <family val="2"/>
          </rPr>
          <t>Olivier Custeau:</t>
        </r>
        <r>
          <rPr>
            <sz val="9"/>
            <color indexed="81"/>
            <rFont val="Tahoma"/>
            <family val="2"/>
          </rPr>
          <t xml:space="preserve">
Only applicable for TFSA and/or FHSA account</t>
        </r>
      </text>
    </comment>
    <comment ref="O30" authorId="0" shapeId="0">
      <text>
        <r>
          <rPr>
            <b/>
            <sz val="9"/>
            <color indexed="81"/>
            <rFont val="Tahoma"/>
            <family val="2"/>
          </rPr>
          <t>Olivier Custeau:</t>
        </r>
        <r>
          <rPr>
            <sz val="9"/>
            <color indexed="81"/>
            <rFont val="Tahoma"/>
            <family val="2"/>
          </rPr>
          <t xml:space="preserve">
Only applicable for RESP account</t>
        </r>
      </text>
    </comment>
    <comment ref="P30" authorId="0" shapeId="0">
      <text>
        <r>
          <rPr>
            <b/>
            <sz val="9"/>
            <color indexed="81"/>
            <rFont val="Tahoma"/>
            <family val="2"/>
          </rPr>
          <t>Olivier Custeau:</t>
        </r>
        <r>
          <rPr>
            <sz val="9"/>
            <color indexed="81"/>
            <rFont val="Tahoma"/>
            <family val="2"/>
          </rPr>
          <t xml:space="preserve">
Only applicable for TFSA and/or account</t>
        </r>
      </text>
    </comment>
    <comment ref="Q30" authorId="0" shapeId="0">
      <text>
        <r>
          <rPr>
            <b/>
            <sz val="9"/>
            <color indexed="81"/>
            <rFont val="Tahoma"/>
            <family val="2"/>
          </rPr>
          <t>Olivier Custeau:</t>
        </r>
        <r>
          <rPr>
            <sz val="9"/>
            <color indexed="81"/>
            <rFont val="Tahoma"/>
            <family val="2"/>
          </rPr>
          <t xml:space="preserve">
Only applicable for TFSA and/or account</t>
        </r>
      </text>
    </comment>
  </commentList>
</comments>
</file>

<file path=xl/sharedStrings.xml><?xml version="1.0" encoding="utf-8"?>
<sst xmlns="http://schemas.openxmlformats.org/spreadsheetml/2006/main" count="316" uniqueCount="137">
  <si>
    <t>In USD</t>
  </si>
  <si>
    <t>Joint</t>
  </si>
  <si>
    <t>Bank</t>
  </si>
  <si>
    <t>Yes</t>
  </si>
  <si>
    <t>CAD (C$)</t>
  </si>
  <si>
    <t>Spouse</t>
  </si>
  <si>
    <t>Savings</t>
  </si>
  <si>
    <t>No</t>
  </si>
  <si>
    <t>CHF (CHF)</t>
  </si>
  <si>
    <t>Taxpayer</t>
  </si>
  <si>
    <t>Brokerage</t>
  </si>
  <si>
    <r>
      <t>EUR (</t>
    </r>
    <r>
      <rPr>
        <sz val="11"/>
        <color theme="1"/>
        <rFont val="Calibri"/>
        <family val="2"/>
      </rPr>
      <t>€</t>
    </r>
    <r>
      <rPr>
        <sz val="11"/>
        <color theme="1"/>
        <rFont val="Calibri"/>
        <family val="2"/>
        <scheme val="minor"/>
      </rPr>
      <t>)</t>
    </r>
  </si>
  <si>
    <t>RRSP</t>
  </si>
  <si>
    <r>
      <t>GBP (</t>
    </r>
    <r>
      <rPr>
        <sz val="11"/>
        <color theme="1"/>
        <rFont val="Calibri"/>
        <family val="2"/>
      </rPr>
      <t>£)</t>
    </r>
  </si>
  <si>
    <t>RRIF</t>
  </si>
  <si>
    <t>MXN ($)</t>
  </si>
  <si>
    <t>TFSA</t>
  </si>
  <si>
    <t>USD (US$)</t>
  </si>
  <si>
    <t>RESP</t>
  </si>
  <si>
    <t>Life insurance</t>
  </si>
  <si>
    <t>LIRA</t>
  </si>
  <si>
    <t>Other</t>
  </si>
  <si>
    <t>2.  For each account, you must select the account type. You do not have to indicate account held in the U.S.</t>
  </si>
  <si>
    <t>4. All of the value must be in the local currency. For example, if you have a US dollar account, please enter the amount in USD. As for other currency, we will convert these amounts in USD.</t>
  </si>
  <si>
    <t>Note 1</t>
  </si>
  <si>
    <t>Note 2</t>
  </si>
  <si>
    <t xml:space="preserve">Please fill additional TFSA and RESP informations on separate tab </t>
  </si>
  <si>
    <t>For FBAR</t>
  </si>
  <si>
    <t>For Form 8938</t>
  </si>
  <si>
    <t>Held by Taxpayer, Spouse or Joint</t>
  </si>
  <si>
    <t>Financial institution name</t>
  </si>
  <si>
    <t>Year</t>
  </si>
  <si>
    <t>Currency</t>
  </si>
  <si>
    <t>Account number</t>
  </si>
  <si>
    <t>Account type</t>
  </si>
  <si>
    <t>Direct interest (Y/N)</t>
  </si>
  <si>
    <t>Joint account (Y/N)</t>
  </si>
  <si>
    <t>Other owner (if applicable)</t>
  </si>
  <si>
    <t xml:space="preserve">% Held </t>
  </si>
  <si>
    <t>Mutual Funds, seg. funds or ETFs in this account (Y/N)</t>
  </si>
  <si>
    <t>Highest value during the year</t>
  </si>
  <si>
    <t>Value as at December 31st</t>
  </si>
  <si>
    <t>Financial institution address</t>
  </si>
  <si>
    <t>Account closed during the year (Y/N)</t>
  </si>
  <si>
    <t>TOTAL</t>
  </si>
  <si>
    <t>Date account was created (MM/DD/YYYY)</t>
  </si>
  <si>
    <t>Plan balance at the beginning of the year</t>
  </si>
  <si>
    <t>Plan balance at the end of the year</t>
  </si>
  <si>
    <t>Dividends received during the year</t>
  </si>
  <si>
    <t>Interest earned during the year</t>
  </si>
  <si>
    <t>Capital gains REALIZED (sold) troughout the year</t>
  </si>
  <si>
    <t>Grants accrued troughout the year</t>
  </si>
  <si>
    <t>Deposits during the year</t>
  </si>
  <si>
    <t>Withdrawals made during the year</t>
  </si>
  <si>
    <t>FBAR</t>
  </si>
  <si>
    <t>Filing status</t>
  </si>
  <si>
    <t>Place of living</t>
  </si>
  <si>
    <t>In the U.S</t>
  </si>
  <si>
    <t>Outside U.S.</t>
  </si>
  <si>
    <t>Single</t>
  </si>
  <si>
    <t>Anytime</t>
  </si>
  <si>
    <t>December 31st</t>
  </si>
  <si>
    <t>Married Filing Separately</t>
  </si>
  <si>
    <t>Outside U.S</t>
  </si>
  <si>
    <t>Unmarried</t>
  </si>
  <si>
    <t>Married Filing Jointly</t>
  </si>
  <si>
    <t>Head of Household</t>
  </si>
  <si>
    <t>Qualifying widower</t>
  </si>
  <si>
    <t>Please choose the applicable filing status</t>
  </si>
  <si>
    <t>Please select the place of living</t>
  </si>
  <si>
    <t>Filing obligation</t>
  </si>
  <si>
    <t>For FBAR purpose</t>
  </si>
  <si>
    <t>Account opened during the year (Y/N)</t>
  </si>
  <si>
    <r>
      <t>1. Please fill out all the columns. If a column does not apply to your situation, simply write "</t>
    </r>
    <r>
      <rPr>
        <b/>
        <sz val="11"/>
        <color theme="1"/>
        <rFont val="Calibri"/>
        <family val="2"/>
        <scheme val="minor"/>
      </rPr>
      <t>N/A</t>
    </r>
    <r>
      <rPr>
        <sz val="11"/>
        <color theme="1"/>
        <rFont val="Calibri"/>
        <family val="2"/>
        <scheme val="minor"/>
      </rPr>
      <t>"</t>
    </r>
  </si>
  <si>
    <t>3. Other accounts include the following : stock of private company, partnership share, pension plan, deferred compensation plan, etc.</t>
  </si>
  <si>
    <r>
      <t>5. If an account have been opened or closed during the year, please tell us on column "</t>
    </r>
    <r>
      <rPr>
        <b/>
        <sz val="11"/>
        <color theme="1"/>
        <rFont val="Calibri"/>
        <family val="2"/>
        <scheme val="minor"/>
      </rPr>
      <t>Q</t>
    </r>
    <r>
      <rPr>
        <sz val="11"/>
        <color theme="1"/>
        <rFont val="Calibri"/>
        <family val="2"/>
        <scheme val="minor"/>
      </rPr>
      <t>" and "</t>
    </r>
    <r>
      <rPr>
        <b/>
        <sz val="11"/>
        <color theme="1"/>
        <rFont val="Calibri"/>
        <family val="2"/>
        <scheme val="minor"/>
      </rPr>
      <t>R</t>
    </r>
    <r>
      <rPr>
        <sz val="11"/>
        <color theme="1"/>
        <rFont val="Calibri"/>
        <family val="2"/>
        <scheme val="minor"/>
      </rPr>
      <t xml:space="preserve">" </t>
    </r>
  </si>
  <si>
    <t>EXAMPLE</t>
  </si>
  <si>
    <t>BNC</t>
  </si>
  <si>
    <t>N/A</t>
  </si>
  <si>
    <t>105 Saint-Catherine St W, Montreal, Quebec H2X 1Z8</t>
  </si>
  <si>
    <t>N</t>
  </si>
  <si>
    <r>
      <rPr>
        <b/>
        <sz val="11"/>
        <color theme="1"/>
        <rFont val="Calibri"/>
        <family val="2"/>
        <scheme val="minor"/>
      </rPr>
      <t xml:space="preserve">Option #1 </t>
    </r>
    <r>
      <rPr>
        <sz val="11"/>
        <color theme="1"/>
        <rFont val="Calibri"/>
        <family val="2"/>
        <scheme val="minor"/>
      </rPr>
      <t>(RECOMMENDED) : You provide the data asked below in the local currency. We make conversions, calculations and fill the forms for you.</t>
    </r>
    <r>
      <rPr>
        <b/>
        <sz val="11"/>
        <color theme="1"/>
        <rFont val="Calibri"/>
        <family val="2"/>
        <scheme val="minor"/>
      </rPr>
      <t/>
    </r>
  </si>
  <si>
    <r>
      <rPr>
        <b/>
        <sz val="11"/>
        <color theme="1"/>
        <rFont val="Calibri"/>
        <family val="2"/>
        <scheme val="minor"/>
      </rPr>
      <t>Option #2</t>
    </r>
    <r>
      <rPr>
        <sz val="11"/>
        <color theme="1"/>
        <rFont val="Calibri"/>
        <family val="2"/>
        <scheme val="minor"/>
      </rPr>
      <t xml:space="preserve"> (ADDITIONNAL HOURLY FEE) : You give us all statements for the whole year for all your financial accounts held outside of the United States and we fill the forms. Please refer to the account listed in "account type" </t>
    </r>
  </si>
  <si>
    <r>
      <rPr>
        <b/>
        <sz val="11"/>
        <color theme="1"/>
        <rFont val="Calibri"/>
        <family val="2"/>
        <scheme val="minor"/>
      </rPr>
      <t>Option #1</t>
    </r>
    <r>
      <rPr>
        <sz val="11"/>
        <color theme="1"/>
        <rFont val="Calibri"/>
        <family val="2"/>
        <scheme val="minor"/>
      </rPr>
      <t xml:space="preserve"> (RECOMMENDED) : You provide the data asked below in the local currency. We make conversions, calculations and fill the forms for you.</t>
    </r>
    <r>
      <rPr>
        <b/>
        <sz val="11"/>
        <color theme="1"/>
        <rFont val="Calibri"/>
        <family val="2"/>
        <scheme val="minor"/>
      </rPr>
      <t/>
    </r>
  </si>
  <si>
    <r>
      <t xml:space="preserve">Instructions </t>
    </r>
    <r>
      <rPr>
        <b/>
        <sz val="11"/>
        <color rgb="FFFF0000"/>
        <rFont val="Calibri"/>
        <family val="2"/>
        <scheme val="minor"/>
      </rPr>
      <t>(if you choose option #1 above</t>
    </r>
    <r>
      <rPr>
        <b/>
        <sz val="11"/>
        <color theme="1"/>
        <rFont val="Calibri"/>
        <family val="2"/>
        <scheme val="minor"/>
      </rPr>
      <t>)</t>
    </r>
  </si>
  <si>
    <t>Average</t>
  </si>
  <si>
    <t>YE</t>
  </si>
  <si>
    <r>
      <rPr>
        <b/>
        <sz val="11"/>
        <color theme="1"/>
        <rFont val="Calibri"/>
        <family val="2"/>
        <scheme val="minor"/>
      </rPr>
      <t xml:space="preserve">Option #2 </t>
    </r>
    <r>
      <rPr>
        <sz val="11"/>
        <color theme="1"/>
        <rFont val="Calibri"/>
        <family val="2"/>
        <scheme val="minor"/>
      </rPr>
      <t xml:space="preserve">(ADDITIONAL HOURLY FEE) : You give us all statements for the whole year for all your financial accounts held outside of the United States and we fill the forms. Please refer to the account listed in "account type" </t>
    </r>
  </si>
  <si>
    <r>
      <rPr>
        <b/>
        <sz val="11"/>
        <color theme="1"/>
        <rFont val="Calibri"/>
        <family val="2"/>
        <scheme val="minor"/>
      </rPr>
      <t xml:space="preserve">Option #2 </t>
    </r>
    <r>
      <rPr>
        <sz val="11"/>
        <color theme="1"/>
        <rFont val="Calibri"/>
        <family val="2"/>
        <scheme val="minor"/>
      </rPr>
      <t>(ADDITIONAL HOURLY FEE) : You give us all statements for the whole year for all your financial accounts held outside of the United States and we fill the forms.</t>
    </r>
  </si>
  <si>
    <t>v.2023-03-20</t>
  </si>
  <si>
    <t xml:space="preserve">US FINANCIAL REPORT QUESTIONNAIRE </t>
  </si>
  <si>
    <t>PAGE 2 of 3 - Please see if other tabs apply</t>
  </si>
  <si>
    <t>Client's name:</t>
  </si>
  <si>
    <t>Pension</t>
  </si>
  <si>
    <t>FHSA</t>
  </si>
  <si>
    <t>PAGE 2 of 2 - Please see if other tabs apply</t>
  </si>
  <si>
    <t>PAGE 1 of 2 - Please see if other tabs apply</t>
  </si>
  <si>
    <t xml:space="preserve">Please fill additional TFSA, FHSA and RESP informations on separate tab </t>
  </si>
  <si>
    <r>
      <t xml:space="preserve">2.  For each account, you must select the account type. </t>
    </r>
    <r>
      <rPr>
        <b/>
        <sz val="11"/>
        <color theme="1"/>
        <rFont val="Calibri"/>
        <family val="2"/>
        <scheme val="minor"/>
      </rPr>
      <t>You do not have to indicate account held in the U.S.</t>
    </r>
  </si>
  <si>
    <t>TFSA, FHSA and RESP account(s)</t>
  </si>
  <si>
    <t>TFSA or FHSA</t>
  </si>
  <si>
    <t>Please specify (TFSA or FHSA)</t>
  </si>
  <si>
    <t>4. Other accounts include the following : stock of private company, partnership share, deferred compensation plan, etc.</t>
  </si>
  <si>
    <t>5. All of the value must be in the local currency. For example, if you have a U.S. dollar account, please enter the amount in USD. As for other currency, we will convert these amounts in USD.</t>
  </si>
  <si>
    <r>
      <t>6. If an account have been opened or closed during the year, please tell us on column "</t>
    </r>
    <r>
      <rPr>
        <b/>
        <sz val="11"/>
        <color theme="1"/>
        <rFont val="Calibri"/>
        <family val="2"/>
        <scheme val="minor"/>
      </rPr>
      <t>Q</t>
    </r>
    <r>
      <rPr>
        <sz val="11"/>
        <color theme="1"/>
        <rFont val="Calibri"/>
        <family val="2"/>
        <scheme val="minor"/>
      </rPr>
      <t>" and "</t>
    </r>
    <r>
      <rPr>
        <b/>
        <sz val="11"/>
        <color theme="1"/>
        <rFont val="Calibri"/>
        <family val="2"/>
        <scheme val="minor"/>
      </rPr>
      <t>R</t>
    </r>
    <r>
      <rPr>
        <sz val="11"/>
        <color theme="1"/>
        <rFont val="Calibri"/>
        <family val="2"/>
        <scheme val="minor"/>
      </rPr>
      <t xml:space="preserve">" </t>
    </r>
  </si>
  <si>
    <t>BE8C7JB054KFGRTEHYX16KZW22KKZEZ9GC0XHK2B21DVB952A3RG</t>
  </si>
  <si>
    <t>Olivier Custeau</t>
  </si>
  <si>
    <t>Create</t>
  </si>
  <si>
    <t>02686a2d-c81c-4b43-9e8c-dae8b35c09d2</t>
  </si>
  <si>
    <t>{"id":"02686a2d-c81c-4b43-9e8c-dae8b35c09d2","type":1,"name":"workbookId","value":"22500a22-3421-4044-b73e-3021f5f16f73"}</t>
  </si>
  <si>
    <t>dc51d51c-ec75-4dbd-b709-a232da4bd996</t>
  </si>
  <si>
    <t>{"id":"dc51d51c-ec75-4dbd-b709-a232da4bd996","type":0,"name":"dataSnipperSheetDeleted","value":"false"}</t>
  </si>
  <si>
    <t>494fe0cb-5e7e-4ba5-9cf2-279c39280823</t>
  </si>
  <si>
    <t>{"id":"494fe0cb-5e7e-4ba5-9cf2-279c39280823","type":0,"name":"embed-documents","value":"true"}</t>
  </si>
  <si>
    <t>c672c0e8-ae36-44b4-b3bf-d0559ee5d13f</t>
  </si>
  <si>
    <t>{"id":"c672c0e8-ae36-44b4-b3bf-d0559ee5d13f","type":0,"name":"table-snip-suggestions","value":"true"}</t>
  </si>
  <si>
    <t>b3596c24-ee28-4705-aa44-f964059f7e89</t>
  </si>
  <si>
    <t>{"id":"b3596c24-ee28-4705-aa44-f964059f7e89","type":1,"name":"migratedFssProjectId","value":""}</t>
  </si>
  <si>
    <t>Type of account</t>
  </si>
  <si>
    <t>Taxpayer's name:</t>
  </si>
  <si>
    <t>Spouse's name (IF APPLICABLE) :</t>
  </si>
  <si>
    <t>Max value</t>
  </si>
  <si>
    <t>Value as of December 31</t>
  </si>
  <si>
    <t>For Streamlined (Form 8938)</t>
  </si>
  <si>
    <r>
      <rPr>
        <b/>
        <sz val="12"/>
        <color theme="1"/>
        <rFont val="Calibri"/>
        <family val="2"/>
        <scheme val="minor"/>
      </rPr>
      <t>NON-U.S.</t>
    </r>
    <r>
      <rPr>
        <b/>
        <sz val="11"/>
        <color theme="1"/>
        <rFont val="Calibri"/>
        <family val="2"/>
        <scheme val="minor"/>
      </rPr>
      <t xml:space="preserve"> Mutual Funds, seg. funds or ETFs in this account (Y/N)</t>
    </r>
  </si>
  <si>
    <r>
      <rPr>
        <b/>
        <sz val="12"/>
        <color theme="1"/>
        <rFont val="Calibri"/>
        <family val="2"/>
        <scheme val="minor"/>
      </rPr>
      <t>NON-U.S</t>
    </r>
    <r>
      <rPr>
        <b/>
        <sz val="11"/>
        <color theme="1"/>
        <rFont val="Calibri"/>
        <family val="2"/>
        <scheme val="minor"/>
      </rPr>
      <t>. Mutual Funds, seg. funds or ETFs in this account (Y/N)</t>
    </r>
  </si>
  <si>
    <t>1ZY1CQ2FGM4BM1CM2HWGNSVX87BJSXHAP59SEBND1RYKM5C6P1KG</t>
  </si>
  <si>
    <t>Ahmed Ben Kram</t>
  </si>
  <si>
    <t xml:space="preserve">FBAR For Streamlined </t>
  </si>
  <si>
    <t>For Form 8938 purpose (For 2025 tax year only)</t>
  </si>
  <si>
    <t xml:space="preserve">This form is approved for 2025 and earlier tax years only. </t>
  </si>
  <si>
    <t>Please download the most recent version if you are filing a tax year after 2025.</t>
  </si>
  <si>
    <r>
      <t>Instructions (</t>
    </r>
    <r>
      <rPr>
        <b/>
        <u/>
        <sz val="11"/>
        <color theme="1"/>
        <rFont val="Calibri"/>
        <family val="2"/>
        <scheme val="minor"/>
      </rPr>
      <t>if you choose option #1 above)</t>
    </r>
  </si>
  <si>
    <r>
      <t xml:space="preserve">3. You </t>
    </r>
    <r>
      <rPr>
        <b/>
        <sz val="11"/>
        <color theme="1"/>
        <rFont val="Calibri"/>
        <family val="2"/>
        <scheme val="minor"/>
      </rPr>
      <t>must</t>
    </r>
    <r>
      <rPr>
        <sz val="11"/>
        <color theme="1"/>
        <rFont val="Calibri"/>
        <family val="2"/>
        <scheme val="minor"/>
      </rPr>
      <t xml:space="preserve"> also list your TFSA, FHSA and RESP </t>
    </r>
    <r>
      <rPr>
        <b/>
        <sz val="11"/>
        <color theme="1"/>
        <rFont val="Calibri"/>
        <family val="2"/>
        <scheme val="minor"/>
      </rPr>
      <t>on</t>
    </r>
    <r>
      <rPr>
        <sz val="11"/>
        <color theme="1"/>
        <rFont val="Calibri"/>
        <family val="2"/>
        <scheme val="minor"/>
      </rPr>
      <t xml:space="preserve"> </t>
    </r>
    <r>
      <rPr>
        <b/>
        <sz val="11"/>
        <color theme="1"/>
        <rFont val="Calibri"/>
        <family val="2"/>
        <scheme val="minor"/>
      </rPr>
      <t>this</t>
    </r>
    <r>
      <rPr>
        <sz val="11"/>
        <color theme="1"/>
        <rFont val="Calibri"/>
        <family val="2"/>
        <scheme val="minor"/>
      </rPr>
      <t xml:space="preserve"> </t>
    </r>
    <r>
      <rPr>
        <b/>
        <sz val="11"/>
        <color theme="1"/>
        <rFont val="Calibri"/>
        <family val="2"/>
        <scheme val="minor"/>
      </rPr>
      <t>tab.</t>
    </r>
    <r>
      <rPr>
        <sz val="11"/>
        <color theme="1"/>
        <rFont val="Calibri"/>
        <family val="2"/>
        <scheme val="minor"/>
      </rPr>
      <t xml:space="preserve"> </t>
    </r>
    <r>
      <rPr>
        <b/>
        <u/>
        <sz val="11"/>
        <color theme="1"/>
        <rFont val="Calibri"/>
        <family val="2"/>
        <scheme val="minor"/>
      </rPr>
      <t>Additional</t>
    </r>
    <r>
      <rPr>
        <u/>
        <sz val="11"/>
        <color theme="1"/>
        <rFont val="Calibri"/>
        <family val="2"/>
        <scheme val="minor"/>
      </rPr>
      <t xml:space="preserve"> </t>
    </r>
    <r>
      <rPr>
        <b/>
        <u/>
        <sz val="11"/>
        <color theme="1"/>
        <rFont val="Calibri"/>
        <family val="2"/>
        <scheme val="minor"/>
      </rPr>
      <t>information</t>
    </r>
    <r>
      <rPr>
        <sz val="11"/>
        <color theme="1"/>
        <rFont val="Calibri"/>
        <family val="2"/>
        <scheme val="minor"/>
      </rPr>
      <t xml:space="preserve"> pertaining to these account must be entered on a separate tab.</t>
    </r>
  </si>
  <si>
    <r>
      <t xml:space="preserve">If you are filing Married </t>
    </r>
    <r>
      <rPr>
        <b/>
        <u/>
        <sz val="12"/>
        <color theme="1"/>
        <rFont val="Calibri"/>
        <family val="2"/>
        <scheme val="minor"/>
      </rPr>
      <t>Filing Separately</t>
    </r>
    <r>
      <rPr>
        <b/>
        <sz val="12"/>
        <color theme="1"/>
        <rFont val="Calibri"/>
        <family val="2"/>
        <scheme val="minor"/>
      </rPr>
      <t>, please fill in two separate US Financial Report</t>
    </r>
  </si>
  <si>
    <t>IF YOU FILL OUT THIS TAB, MAKE SURE YOU ALSO REPORT THIS INFORMATION ON THE FBAR TAB.</t>
  </si>
  <si>
    <t>v.2026-01-23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</si>
</sst>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164" formatCode="_ * #,##0.00_)\ &quot;$&quot;_ ;_ * \(#,##0.00\)\ &quot;$&quot;_ ;_ * &quot;-&quot;??_)\ &quot;$&quot;_ ;_ @_ "/>
    <numFmt numFmtId="165" formatCode="0.0000"/>
    <numFmt numFmtId="166" formatCode="0.000"/>
    <numFmt numFmtId="167" formatCode="_ * #,##0_)\ &quot;$&quot;_ ;_ * \(#,##0\)\ &quot;$&quot;_ ;_ * &quot;-&quot;??_)\ &quot;$&quot;_ ;_ @_ "/>
    <numFmt numFmtId="168" formatCode="_(&quot;$&quot;* #,##0.0000_);_(&quot;$&quot;* \(#,##0.0000\);_(&quot;$&quot;* &quot;-&quot;??_);_(@_)"/>
    <numFmt numFmtId="169" formatCode="_(&quot;$&quot;* #,##0.000_);_(&quot;$&quot;* \(#,##0.000\);_(&quot;$&quot;*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theme="1"/>
      <name val="Calibri"/>
      <family val="2"/>
    </font>
    <font>
      <u/>
      <sz val="11"/>
      <color theme="10"/>
      <name val="Calibri"/>
      <family val="2"/>
      <scheme val="minor"/>
    </font>
    <font>
      <u/>
      <sz val="14"/>
      <color theme="10"/>
      <name val="Calibri"/>
      <family val="2"/>
      <scheme val="minor"/>
    </font>
    <font>
      <u/>
      <sz val="11"/>
      <color theme="1"/>
      <name val="Calibri"/>
      <family val="2"/>
      <scheme val="minor"/>
    </font>
    <font>
      <b/>
      <sz val="14"/>
      <color rgb="FFFF0000"/>
      <name val="Calibri"/>
      <family val="2"/>
      <scheme val="minor"/>
    </font>
    <font>
      <b/>
      <sz val="12"/>
      <color theme="1"/>
      <name val="Calibri"/>
      <family val="2"/>
      <scheme val="minor"/>
    </font>
    <font>
      <b/>
      <sz val="9"/>
      <color indexed="81"/>
      <name val="Tahoma"/>
      <family val="2"/>
    </font>
    <font>
      <sz val="9"/>
      <color indexed="81"/>
      <name val="Tahoma"/>
      <family val="2"/>
    </font>
    <font>
      <i/>
      <sz val="11"/>
      <color theme="1"/>
      <name val="Calibri"/>
      <family val="2"/>
      <scheme val="minor"/>
    </font>
    <font>
      <b/>
      <sz val="11"/>
      <color rgb="FFFF0000"/>
      <name val="Calibri"/>
      <family val="2"/>
      <scheme val="minor"/>
    </font>
    <font>
      <b/>
      <sz val="9"/>
      <color rgb="FF000000"/>
      <name val="Tahoma"/>
      <family val="2"/>
    </font>
    <font>
      <sz val="9"/>
      <color rgb="FF000000"/>
      <name val="Tahoma"/>
      <family val="2"/>
    </font>
    <font>
      <sz val="11"/>
      <name val="Calibri"/>
      <family val="2"/>
      <scheme val="minor"/>
    </font>
    <font>
      <b/>
      <sz val="14"/>
      <color rgb="FF00B0F0"/>
      <name val="Calibri"/>
      <family val="2"/>
      <scheme val="minor"/>
    </font>
    <font>
      <b/>
      <sz val="22"/>
      <color rgb="FF00B0F0"/>
      <name val="Calibri"/>
      <family val="2"/>
      <scheme val="minor"/>
    </font>
    <font>
      <sz val="8"/>
      <color indexed="8"/>
      <name val="Calibri"/>
      <family val="2"/>
      <scheme val="minor"/>
    </font>
    <font>
      <sz val="8"/>
      <color rgb="FF1D1C1D"/>
      <name val="Arial"/>
      <family val="2"/>
    </font>
    <font>
      <b/>
      <sz val="18"/>
      <color theme="1"/>
      <name val="Calibri"/>
      <family val="2"/>
      <scheme val="minor"/>
    </font>
    <font>
      <sz val="18"/>
      <color rgb="FFFF0000"/>
      <name val="Calibri"/>
      <family val="2"/>
      <scheme val="minor"/>
    </font>
    <font>
      <b/>
      <sz val="18"/>
      <color rgb="FFFF0000"/>
      <name val="Calibri"/>
      <family val="2"/>
      <scheme val="minor"/>
    </font>
    <font>
      <b/>
      <u/>
      <sz val="11"/>
      <color theme="1"/>
      <name val="Calibri"/>
      <family val="2"/>
      <scheme val="minor"/>
    </font>
    <font>
      <b/>
      <u/>
      <sz val="12"/>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1"/>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95">
    <xf numFmtId="0" fontId="0" fillId="0" borderId="0" xfId="0"/>
    <xf numFmtId="0" fontId="4" fillId="0" borderId="0" xfId="0" applyFont="1" applyProtection="1">
      <protection locked="0"/>
    </xf>
    <xf numFmtId="0" fontId="0" fillId="0" borderId="0" xfId="0" applyProtection="1">
      <protection locked="0"/>
    </xf>
    <xf numFmtId="0" fontId="0" fillId="0" borderId="0" xfId="0" applyAlignment="1" applyProtection="1">
      <alignment wrapText="1"/>
      <protection locked="0"/>
    </xf>
    <xf numFmtId="0" fontId="4" fillId="0" borderId="0" xfId="0" applyFont="1" applyAlignment="1" applyProtection="1">
      <alignment horizontal="center"/>
      <protection locked="0"/>
    </xf>
    <xf numFmtId="0" fontId="2" fillId="0" borderId="0" xfId="0" applyFont="1" applyBorder="1"/>
    <xf numFmtId="0" fontId="4" fillId="0" borderId="0" xfId="0" applyFont="1" applyProtection="1"/>
    <xf numFmtId="0" fontId="0" fillId="0" borderId="0" xfId="0" applyProtection="1"/>
    <xf numFmtId="0" fontId="0" fillId="0" borderId="0" xfId="0" applyAlignment="1" applyProtection="1">
      <alignment horizontal="center"/>
    </xf>
    <xf numFmtId="165" fontId="0" fillId="0" borderId="0" xfId="0" applyNumberFormat="1" applyProtection="1"/>
    <xf numFmtId="0" fontId="0" fillId="0" borderId="0" xfId="0" applyFill="1" applyProtection="1"/>
    <xf numFmtId="0" fontId="3" fillId="0" borderId="0" xfId="0" applyFont="1" applyProtection="1"/>
    <xf numFmtId="0" fontId="4" fillId="0" borderId="0" xfId="0" applyFont="1" applyAlignment="1" applyProtection="1">
      <alignment horizontal="right"/>
      <protection locked="0"/>
    </xf>
    <xf numFmtId="0" fontId="7" fillId="0" borderId="0" xfId="2" applyFont="1" applyFill="1"/>
    <xf numFmtId="0" fontId="0" fillId="0" borderId="0" xfId="0" applyFill="1" applyBorder="1" applyProtection="1"/>
    <xf numFmtId="0" fontId="7" fillId="0" borderId="0" xfId="2" applyFont="1" applyAlignment="1" applyProtection="1">
      <alignment horizontal="left"/>
      <protection locked="0"/>
    </xf>
    <xf numFmtId="0" fontId="0" fillId="0" borderId="0" xfId="0" applyFill="1" applyBorder="1" applyProtection="1">
      <protection locked="0"/>
    </xf>
    <xf numFmtId="0" fontId="3" fillId="0" borderId="0" xfId="0" applyFont="1" applyProtection="1">
      <protection locked="0"/>
    </xf>
    <xf numFmtId="0" fontId="0" fillId="0" borderId="1" xfId="0" applyBorder="1" applyProtection="1">
      <protection locked="0"/>
    </xf>
    <xf numFmtId="0" fontId="8" fillId="0" borderId="0" xfId="0" applyFont="1" applyProtection="1">
      <protection locked="0"/>
    </xf>
    <xf numFmtId="0" fontId="9" fillId="0" borderId="0" xfId="0" applyFont="1" applyAlignment="1" applyProtection="1">
      <alignment horizontal="left"/>
      <protection locked="0"/>
    </xf>
    <xf numFmtId="0" fontId="10" fillId="2" borderId="2" xfId="0" applyFont="1" applyFill="1" applyBorder="1" applyAlignment="1" applyProtection="1">
      <alignment horizontal="center" vertical="center"/>
      <protection locked="0"/>
    </xf>
    <xf numFmtId="0" fontId="3" fillId="0" borderId="1" xfId="0" applyFont="1" applyBorder="1" applyAlignment="1" applyProtection="1">
      <protection locked="0"/>
    </xf>
    <xf numFmtId="0" fontId="3" fillId="0" borderId="0" xfId="0" applyFont="1" applyFill="1" applyBorder="1" applyAlignment="1" applyProtection="1">
      <protection locked="0"/>
    </xf>
    <xf numFmtId="0" fontId="8" fillId="0" borderId="0" xfId="0" applyFont="1" applyFill="1" applyBorder="1" applyProtection="1">
      <protection locked="0"/>
    </xf>
    <xf numFmtId="0" fontId="3" fillId="4" borderId="4"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0" fillId="0" borderId="0" xfId="0" applyFill="1" applyBorder="1" applyAlignment="1" applyProtection="1">
      <alignment horizontal="center"/>
      <protection locked="0"/>
    </xf>
    <xf numFmtId="0" fontId="0" fillId="0" borderId="0" xfId="0" applyFill="1" applyBorder="1" applyAlignment="1" applyProtection="1">
      <protection locked="0"/>
    </xf>
    <xf numFmtId="167" fontId="0" fillId="0" borderId="0" xfId="3" applyNumberFormat="1" applyFont="1" applyFill="1" applyBorder="1" applyAlignment="1" applyProtection="1">
      <alignment horizontal="center"/>
      <protection locked="0"/>
    </xf>
    <xf numFmtId="167" fontId="2" fillId="0" borderId="0" xfId="3" applyNumberFormat="1" applyFont="1" applyFill="1" applyBorder="1" applyAlignment="1" applyProtection="1">
      <alignment horizontal="center"/>
    </xf>
    <xf numFmtId="0" fontId="0" fillId="0" borderId="8" xfId="0" applyBorder="1" applyProtection="1">
      <protection locked="0"/>
    </xf>
    <xf numFmtId="0" fontId="0" fillId="0" borderId="0" xfId="0" applyBorder="1" applyProtection="1">
      <protection locked="0"/>
    </xf>
    <xf numFmtId="164" fontId="3" fillId="2" borderId="0" xfId="3" applyFont="1" applyFill="1" applyBorder="1" applyAlignment="1" applyProtection="1">
      <alignment horizontal="center" vertical="center" wrapText="1"/>
    </xf>
    <xf numFmtId="164" fontId="3" fillId="3" borderId="0" xfId="3" applyFont="1" applyFill="1" applyBorder="1" applyAlignment="1" applyProtection="1">
      <alignment horizontal="center" vertical="center" wrapText="1"/>
    </xf>
    <xf numFmtId="164" fontId="0" fillId="0" borderId="0" xfId="3" applyFont="1" applyBorder="1" applyProtection="1">
      <protection locked="0"/>
    </xf>
    <xf numFmtId="164" fontId="2" fillId="0" borderId="1" xfId="3" applyNumberFormat="1" applyFont="1" applyBorder="1" applyProtection="1"/>
    <xf numFmtId="0" fontId="0" fillId="0" borderId="0" xfId="0" applyAlignment="1" applyProtection="1">
      <alignment vertical="justify"/>
      <protection locked="0"/>
    </xf>
    <xf numFmtId="0" fontId="10" fillId="0" borderId="0" xfId="0" applyFont="1" applyAlignment="1" applyProtection="1">
      <alignment horizontal="center"/>
    </xf>
    <xf numFmtId="164" fontId="0" fillId="0" borderId="0" xfId="3" applyFont="1" applyProtection="1"/>
    <xf numFmtId="0" fontId="10" fillId="0" borderId="0" xfId="0" applyFont="1"/>
    <xf numFmtId="167" fontId="0" fillId="0" borderId="0" xfId="3" applyNumberFormat="1" applyFont="1" applyProtection="1"/>
    <xf numFmtId="0" fontId="13" fillId="0" borderId="0" xfId="0" applyFont="1" applyAlignment="1">
      <alignment wrapText="1"/>
    </xf>
    <xf numFmtId="0" fontId="0" fillId="0" borderId="0" xfId="0" applyAlignment="1" applyProtection="1">
      <alignment horizontal="left"/>
      <protection locked="0"/>
    </xf>
    <xf numFmtId="0" fontId="0" fillId="0" borderId="0" xfId="0" applyAlignment="1">
      <alignment horizontal="left"/>
    </xf>
    <xf numFmtId="0" fontId="13" fillId="0" borderId="0" xfId="0" applyFont="1"/>
    <xf numFmtId="0" fontId="2" fillId="0" borderId="0" xfId="0" applyFont="1" applyProtection="1"/>
    <xf numFmtId="0" fontId="14" fillId="0" borderId="0" xfId="0" applyFont="1"/>
    <xf numFmtId="0" fontId="0" fillId="0" borderId="0" xfId="0" applyAlignment="1" applyProtection="1">
      <alignment horizontal="right"/>
      <protection locked="0"/>
    </xf>
    <xf numFmtId="0" fontId="4" fillId="0" borderId="0" xfId="0" applyFont="1" applyAlignment="1" applyProtection="1">
      <alignment horizontal="center"/>
      <protection locked="0"/>
    </xf>
    <xf numFmtId="0" fontId="4" fillId="0" borderId="0" xfId="0" applyFont="1" applyAlignment="1" applyProtection="1">
      <alignment horizontal="center"/>
      <protection locked="0"/>
    </xf>
    <xf numFmtId="165" fontId="0" fillId="0" borderId="0" xfId="0" applyNumberFormat="1" applyAlignment="1" applyProtection="1">
      <alignment horizontal="center"/>
    </xf>
    <xf numFmtId="166" fontId="0" fillId="0" borderId="0" xfId="0" applyNumberFormat="1" applyAlignment="1" applyProtection="1">
      <alignment horizontal="center"/>
    </xf>
    <xf numFmtId="44" fontId="0" fillId="0" borderId="0" xfId="4" applyFont="1" applyProtection="1"/>
    <xf numFmtId="168" fontId="0" fillId="0" borderId="0" xfId="0" applyNumberFormat="1" applyProtection="1"/>
    <xf numFmtId="0" fontId="0" fillId="0" borderId="13" xfId="0" applyBorder="1" applyProtection="1">
      <protection locked="0"/>
    </xf>
    <xf numFmtId="0" fontId="0" fillId="0" borderId="11" xfId="0" applyBorder="1" applyProtection="1">
      <protection locked="0"/>
    </xf>
    <xf numFmtId="165" fontId="0" fillId="0" borderId="0" xfId="0" applyNumberFormat="1" applyFill="1" applyAlignment="1" applyProtection="1">
      <alignment horizontal="center"/>
    </xf>
    <xf numFmtId="166" fontId="0" fillId="0" borderId="0" xfId="0" applyNumberFormat="1" applyFill="1" applyAlignment="1" applyProtection="1">
      <alignment horizontal="center"/>
    </xf>
    <xf numFmtId="0" fontId="3" fillId="5" borderId="7" xfId="0" applyFont="1" applyFill="1" applyBorder="1" applyAlignment="1" applyProtection="1">
      <alignment horizontal="center" vertical="center" wrapText="1"/>
      <protection locked="0"/>
    </xf>
    <xf numFmtId="167" fontId="3" fillId="5" borderId="6" xfId="3" applyNumberFormat="1" applyFont="1" applyFill="1" applyBorder="1" applyAlignment="1" applyProtection="1">
      <alignment horizontal="center" vertical="center"/>
      <protection locked="0"/>
    </xf>
    <xf numFmtId="167" fontId="3" fillId="5" borderId="8" xfId="3" applyNumberFormat="1" applyFont="1" applyFill="1" applyBorder="1" applyAlignment="1" applyProtection="1">
      <alignment horizontal="center" vertical="center"/>
    </xf>
    <xf numFmtId="0" fontId="3" fillId="5" borderId="14" xfId="0" applyFont="1" applyFill="1" applyBorder="1" applyAlignment="1" applyProtection="1">
      <alignment horizontal="center" vertical="center" wrapText="1"/>
      <protection locked="0"/>
    </xf>
    <xf numFmtId="164" fontId="14" fillId="5" borderId="1" xfId="3" applyFont="1" applyFill="1" applyBorder="1" applyAlignment="1" applyProtection="1">
      <alignment horizontal="center" vertical="center"/>
    </xf>
    <xf numFmtId="0" fontId="3" fillId="5" borderId="9" xfId="0" applyFont="1" applyFill="1" applyBorder="1" applyAlignment="1" applyProtection="1">
      <alignment horizontal="center" vertical="center" wrapText="1"/>
      <protection locked="0"/>
    </xf>
    <xf numFmtId="44" fontId="3" fillId="5" borderId="12" xfId="4" applyFont="1" applyFill="1" applyBorder="1" applyAlignment="1" applyProtection="1">
      <alignment horizontal="center" vertical="center" wrapText="1"/>
      <protection locked="0"/>
    </xf>
    <xf numFmtId="44" fontId="3" fillId="5" borderId="5" xfId="4" applyFont="1" applyFill="1" applyBorder="1" applyAlignment="1" applyProtection="1">
      <alignment horizontal="center" vertical="center" wrapText="1"/>
      <protection locked="0"/>
    </xf>
    <xf numFmtId="164" fontId="0" fillId="0" borderId="6" xfId="3" applyNumberFormat="1" applyFont="1" applyBorder="1" applyAlignment="1" applyProtection="1">
      <alignment horizontal="center"/>
      <protection locked="0"/>
    </xf>
    <xf numFmtId="165" fontId="0" fillId="0" borderId="13" xfId="0" applyNumberFormat="1" applyBorder="1" applyAlignment="1" applyProtection="1">
      <alignment horizontal="center"/>
    </xf>
    <xf numFmtId="166" fontId="0" fillId="0" borderId="13" xfId="0" applyNumberFormat="1" applyBorder="1" applyAlignment="1" applyProtection="1">
      <alignment horizontal="center"/>
    </xf>
    <xf numFmtId="165" fontId="0" fillId="0" borderId="13" xfId="0" applyNumberFormat="1" applyFill="1" applyBorder="1" applyAlignment="1" applyProtection="1">
      <alignment horizontal="center"/>
    </xf>
    <xf numFmtId="0" fontId="0" fillId="0" borderId="0" xfId="0" applyBorder="1" applyProtection="1"/>
    <xf numFmtId="165" fontId="0" fillId="0" borderId="0" xfId="0" applyNumberFormat="1" applyFill="1" applyBorder="1" applyAlignment="1" applyProtection="1">
      <alignment horizontal="center"/>
    </xf>
    <xf numFmtId="0" fontId="3" fillId="0" borderId="9" xfId="0" applyFont="1" applyBorder="1" applyAlignment="1" applyProtection="1">
      <alignment horizontal="center"/>
    </xf>
    <xf numFmtId="0" fontId="0" fillId="0" borderId="0" xfId="0" applyBorder="1" applyAlignment="1" applyProtection="1">
      <alignment horizontal="center"/>
    </xf>
    <xf numFmtId="0" fontId="0" fillId="0" borderId="0" xfId="0" applyAlignment="1" applyProtection="1">
      <alignment horizontal="center"/>
    </xf>
    <xf numFmtId="0" fontId="3" fillId="0" borderId="0" xfId="0" applyFont="1" applyAlignment="1" applyProtection="1">
      <alignment horizontal="center"/>
    </xf>
    <xf numFmtId="0" fontId="0" fillId="0" borderId="13" xfId="0" applyBorder="1" applyAlignment="1" applyProtection="1">
      <alignment horizontal="center"/>
    </xf>
    <xf numFmtId="165" fontId="0" fillId="0" borderId="0" xfId="0" applyNumberFormat="1" applyBorder="1" applyAlignment="1" applyProtection="1">
      <alignment horizontal="center"/>
    </xf>
    <xf numFmtId="164" fontId="0" fillId="0" borderId="6" xfId="0" applyNumberFormat="1" applyBorder="1" applyAlignment="1" applyProtection="1">
      <alignment horizontal="center"/>
      <protection locked="0"/>
    </xf>
    <xf numFmtId="164" fontId="2" fillId="0" borderId="10" xfId="3" applyNumberFormat="1" applyFont="1" applyBorder="1" applyAlignment="1" applyProtection="1">
      <alignment horizontal="center"/>
    </xf>
    <xf numFmtId="165" fontId="17" fillId="0" borderId="0" xfId="0" applyNumberFormat="1" applyFont="1" applyFill="1" applyAlignment="1" applyProtection="1">
      <alignment horizontal="center"/>
    </xf>
    <xf numFmtId="166" fontId="17" fillId="0" borderId="0" xfId="0" applyNumberFormat="1" applyFont="1" applyFill="1" applyAlignment="1" applyProtection="1">
      <alignment horizontal="center"/>
    </xf>
    <xf numFmtId="0" fontId="3" fillId="5" borderId="8"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wrapText="1"/>
      <protection locked="0"/>
    </xf>
    <xf numFmtId="0" fontId="0" fillId="0" borderId="0" xfId="0" applyAlignment="1" applyProtection="1">
      <alignment horizontal="center"/>
    </xf>
    <xf numFmtId="0" fontId="3" fillId="0" borderId="0" xfId="0" applyFont="1" applyAlignment="1" applyProtection="1">
      <alignment horizontal="center"/>
    </xf>
    <xf numFmtId="0" fontId="18" fillId="0" borderId="0" xfId="0" applyFont="1" applyProtection="1">
      <protection locked="0"/>
    </xf>
    <xf numFmtId="0" fontId="19" fillId="0" borderId="0" xfId="0" applyFont="1" applyProtection="1">
      <protection locked="0"/>
    </xf>
    <xf numFmtId="0" fontId="0" fillId="0" borderId="14" xfId="0" applyBorder="1" applyProtection="1"/>
    <xf numFmtId="0" fontId="3" fillId="5" borderId="0" xfId="0" applyFont="1" applyFill="1" applyBorder="1" applyAlignment="1" applyProtection="1">
      <alignment horizontal="center" vertical="center" wrapText="1"/>
      <protection locked="0"/>
    </xf>
    <xf numFmtId="169" fontId="0" fillId="0" borderId="0" xfId="0" applyNumberFormat="1" applyProtection="1"/>
    <xf numFmtId="0" fontId="10" fillId="0" borderId="0" xfId="0" applyFont="1" applyAlignment="1" applyProtection="1">
      <alignment horizontal="left"/>
      <protection locked="0"/>
    </xf>
    <xf numFmtId="0" fontId="6" fillId="0" borderId="0" xfId="2"/>
    <xf numFmtId="169" fontId="0" fillId="0" borderId="0" xfId="0" applyNumberFormat="1" applyProtection="1">
      <protection locked="0"/>
    </xf>
    <xf numFmtId="164" fontId="2" fillId="0" borderId="0" xfId="3" applyNumberFormat="1" applyFont="1" applyBorder="1" applyProtection="1"/>
    <xf numFmtId="44" fontId="0" fillId="0" borderId="0" xfId="0" applyNumberFormat="1" applyProtection="1">
      <protection locked="0"/>
    </xf>
    <xf numFmtId="0" fontId="4" fillId="0" borderId="0" xfId="0" applyFont="1" applyAlignment="1" applyProtection="1">
      <alignment horizontal="center"/>
      <protection locked="0"/>
    </xf>
    <xf numFmtId="0" fontId="0" fillId="0" borderId="0" xfId="0" applyAlignment="1" applyProtection="1">
      <alignment horizontal="right"/>
    </xf>
    <xf numFmtId="0" fontId="0" fillId="0" borderId="1" xfId="0" applyBorder="1" applyAlignment="1" applyProtection="1">
      <alignment horizontal="right"/>
      <protection locked="0"/>
    </xf>
    <xf numFmtId="167" fontId="3" fillId="5" borderId="9" xfId="3" applyNumberFormat="1" applyFont="1" applyFill="1" applyBorder="1" applyAlignment="1" applyProtection="1">
      <alignment horizontal="right" vertical="center"/>
      <protection locked="0"/>
    </xf>
    <xf numFmtId="164" fontId="14" fillId="5" borderId="1" xfId="3" applyFont="1" applyFill="1" applyBorder="1" applyAlignment="1" applyProtection="1">
      <alignment horizontal="right" vertical="center"/>
    </xf>
    <xf numFmtId="164" fontId="2" fillId="0" borderId="10" xfId="3" applyNumberFormat="1" applyFont="1" applyBorder="1" applyAlignment="1" applyProtection="1">
      <alignment horizontal="right"/>
    </xf>
    <xf numFmtId="0" fontId="0" fillId="0" borderId="8" xfId="0" applyBorder="1" applyAlignment="1" applyProtection="1">
      <alignment horizontal="right"/>
      <protection locked="0"/>
    </xf>
    <xf numFmtId="164" fontId="3" fillId="3" borderId="0" xfId="3" applyFont="1" applyFill="1" applyBorder="1" applyAlignment="1" applyProtection="1">
      <alignment horizontal="right" vertical="center" wrapText="1"/>
    </xf>
    <xf numFmtId="0" fontId="20" fillId="0" borderId="0" xfId="0" applyFont="1"/>
    <xf numFmtId="0" fontId="21" fillId="0" borderId="0" xfId="0" applyFont="1"/>
    <xf numFmtId="164" fontId="2" fillId="0" borderId="6" xfId="3" applyNumberFormat="1" applyFont="1" applyBorder="1" applyAlignment="1" applyProtection="1">
      <alignment horizontal="center"/>
      <protection locked="0"/>
    </xf>
    <xf numFmtId="44" fontId="14" fillId="5" borderId="1" xfId="4" applyFont="1" applyFill="1" applyBorder="1" applyAlignment="1" applyProtection="1">
      <alignment horizontal="center" vertical="center" wrapText="1"/>
      <protection locked="0"/>
    </xf>
    <xf numFmtId="0" fontId="22" fillId="0" borderId="0" xfId="0" applyFont="1" applyProtection="1">
      <protection locked="0"/>
    </xf>
    <xf numFmtId="164" fontId="2" fillId="0" borderId="11" xfId="3" applyNumberFormat="1" applyFont="1" applyBorder="1" applyProtection="1"/>
    <xf numFmtId="44" fontId="14" fillId="5" borderId="5" xfId="4" applyFont="1" applyFill="1" applyBorder="1" applyAlignment="1" applyProtection="1">
      <alignment horizontal="center" vertical="center" wrapText="1"/>
      <protection locked="0"/>
    </xf>
    <xf numFmtId="164" fontId="2" fillId="0" borderId="13" xfId="3" applyNumberFormat="1" applyFont="1" applyBorder="1" applyProtection="1"/>
    <xf numFmtId="0" fontId="0" fillId="0" borderId="0" xfId="0" applyFill="1" applyAlignment="1" applyProtection="1">
      <protection locked="0"/>
    </xf>
    <xf numFmtId="0" fontId="4" fillId="0" borderId="0" xfId="0" applyFont="1" applyAlignment="1" applyProtection="1">
      <protection locked="0"/>
    </xf>
    <xf numFmtId="0" fontId="4" fillId="6" borderId="0" xfId="0" applyFont="1" applyFill="1" applyAlignment="1" applyProtection="1">
      <protection locked="0"/>
    </xf>
    <xf numFmtId="0" fontId="0" fillId="6" borderId="0" xfId="0" applyFill="1" applyProtection="1">
      <protection locked="0"/>
    </xf>
    <xf numFmtId="165" fontId="17" fillId="0" borderId="14" xfId="0" applyNumberFormat="1" applyFont="1" applyFill="1" applyBorder="1" applyAlignment="1" applyProtection="1">
      <alignment horizontal="center"/>
    </xf>
    <xf numFmtId="0" fontId="3" fillId="0" borderId="0" xfId="0" applyFont="1" applyAlignment="1">
      <alignment horizontal="center" vertical="center" wrapText="1"/>
    </xf>
    <xf numFmtId="44" fontId="0" fillId="0" borderId="0" xfId="0" applyNumberFormat="1"/>
    <xf numFmtId="44" fontId="0" fillId="0" borderId="0" xfId="0" applyNumberFormat="1" applyFill="1" applyProtection="1">
      <protection locked="0"/>
    </xf>
    <xf numFmtId="164" fontId="0" fillId="0" borderId="13" xfId="3" applyFont="1" applyBorder="1" applyProtection="1">
      <protection locked="0"/>
    </xf>
    <xf numFmtId="164" fontId="0" fillId="0" borderId="12" xfId="3" applyFont="1" applyBorder="1" applyProtection="1">
      <protection locked="0"/>
    </xf>
    <xf numFmtId="164" fontId="0" fillId="0" borderId="5" xfId="3" applyFont="1" applyBorder="1" applyProtection="1">
      <protection locked="0"/>
    </xf>
    <xf numFmtId="164" fontId="0" fillId="0" borderId="8" xfId="3" applyFont="1" applyBorder="1" applyProtection="1">
      <protection locked="0"/>
    </xf>
    <xf numFmtId="164" fontId="0" fillId="0" borderId="9" xfId="3" applyFont="1" applyBorder="1" applyProtection="1">
      <protection locked="0"/>
    </xf>
    <xf numFmtId="0" fontId="3" fillId="0" borderId="1" xfId="0" applyFont="1" applyBorder="1" applyAlignment="1" applyProtection="1">
      <alignment horizontal="center"/>
      <protection locked="0"/>
    </xf>
    <xf numFmtId="0" fontId="0" fillId="0" borderId="0" xfId="0" applyAlignment="1" applyProtection="1">
      <alignment horizontal="center"/>
    </xf>
    <xf numFmtId="0" fontId="3" fillId="0" borderId="0" xfId="0" applyFont="1" applyAlignment="1" applyProtection="1">
      <alignment horizontal="center"/>
    </xf>
    <xf numFmtId="1" fontId="23" fillId="0" borderId="0" xfId="0" applyNumberFormat="1" applyFont="1"/>
    <xf numFmtId="1" fontId="24" fillId="0" borderId="0" xfId="0" applyNumberFormat="1" applyFont="1"/>
    <xf numFmtId="166" fontId="0" fillId="0" borderId="0" xfId="0" applyNumberFormat="1" applyFill="1" applyBorder="1" applyAlignment="1" applyProtection="1">
      <alignment horizontal="center"/>
    </xf>
    <xf numFmtId="166" fontId="17" fillId="0" borderId="13" xfId="0" applyNumberFormat="1" applyFont="1" applyFill="1" applyBorder="1" applyAlignment="1" applyProtection="1">
      <alignment horizontal="center"/>
    </xf>
    <xf numFmtId="0" fontId="27" fillId="0" borderId="0" xfId="0" applyFont="1" applyAlignment="1" applyProtection="1">
      <alignment horizontal="right"/>
      <protection locked="0"/>
    </xf>
    <xf numFmtId="0" fontId="14" fillId="0" borderId="0" xfId="0" applyFont="1" applyProtection="1">
      <protection locked="0"/>
    </xf>
    <xf numFmtId="0" fontId="3" fillId="0" borderId="0" xfId="0" applyFont="1" applyAlignment="1">
      <alignment horizontal="center"/>
    </xf>
    <xf numFmtId="0" fontId="3" fillId="0" borderId="9"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165" fontId="0" fillId="0" borderId="0" xfId="0" applyNumberFormat="1" applyAlignment="1">
      <alignment horizontal="center"/>
    </xf>
    <xf numFmtId="165" fontId="0" fillId="0" borderId="13" xfId="0" applyNumberFormat="1" applyBorder="1" applyAlignment="1">
      <alignment horizontal="center"/>
    </xf>
    <xf numFmtId="165" fontId="17" fillId="0" borderId="0" xfId="0" applyNumberFormat="1" applyFont="1" applyAlignment="1">
      <alignment horizontal="center"/>
    </xf>
    <xf numFmtId="165" fontId="0" fillId="0" borderId="14" xfId="0" applyNumberFormat="1" applyBorder="1" applyAlignment="1">
      <alignment horizontal="center"/>
    </xf>
    <xf numFmtId="165" fontId="17" fillId="0" borderId="14" xfId="0" applyNumberFormat="1" applyFont="1" applyBorder="1" applyAlignment="1">
      <alignment horizontal="center"/>
    </xf>
    <xf numFmtId="166" fontId="0" fillId="0" borderId="0" xfId="0" applyNumberFormat="1" applyAlignment="1">
      <alignment horizontal="center"/>
    </xf>
    <xf numFmtId="166" fontId="0" fillId="0" borderId="13" xfId="0" applyNumberFormat="1" applyBorder="1" applyAlignment="1">
      <alignment horizontal="center"/>
    </xf>
    <xf numFmtId="166" fontId="17" fillId="0" borderId="13" xfId="0" applyNumberFormat="1" applyFont="1" applyBorder="1" applyAlignment="1">
      <alignment horizontal="center"/>
    </xf>
    <xf numFmtId="0" fontId="0" fillId="0" borderId="8"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8"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7" borderId="9" xfId="0" applyFill="1" applyBorder="1" applyAlignment="1" applyProtection="1">
      <alignment horizontal="center"/>
      <protection locked="0"/>
    </xf>
    <xf numFmtId="0" fontId="0" fillId="7" borderId="11" xfId="0" applyFill="1" applyBorder="1" applyAlignment="1" applyProtection="1">
      <alignment horizontal="center"/>
      <protection locked="0"/>
    </xf>
    <xf numFmtId="0" fontId="0" fillId="0" borderId="0" xfId="0" applyBorder="1" applyAlignment="1" applyProtection="1">
      <alignment horizontal="center"/>
      <protection locked="0"/>
    </xf>
    <xf numFmtId="9" fontId="0" fillId="0" borderId="8" xfId="1" applyFont="1" applyBorder="1" applyAlignment="1" applyProtection="1">
      <alignment horizontal="center"/>
      <protection locked="0"/>
    </xf>
    <xf numFmtId="9" fontId="0" fillId="0" borderId="1" xfId="1" applyFont="1" applyBorder="1" applyAlignment="1" applyProtection="1">
      <alignment horizontal="center"/>
      <protection locked="0"/>
    </xf>
    <xf numFmtId="0" fontId="0" fillId="0" borderId="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7" xfId="0" applyBorder="1" applyAlignment="1" applyProtection="1">
      <alignment horizontal="center"/>
      <protection locked="0"/>
    </xf>
    <xf numFmtId="0" fontId="0" fillId="0" borderId="3" xfId="0" applyBorder="1" applyAlignment="1" applyProtection="1">
      <alignment horizontal="center"/>
      <protection locked="0"/>
    </xf>
    <xf numFmtId="9" fontId="0" fillId="7" borderId="8" xfId="1" applyFont="1" applyFill="1" applyBorder="1" applyAlignment="1" applyProtection="1">
      <alignment horizontal="center"/>
      <protection locked="0"/>
    </xf>
    <xf numFmtId="9" fontId="0" fillId="7" borderId="1" xfId="1" applyFont="1" applyFill="1" applyBorder="1" applyAlignment="1" applyProtection="1">
      <alignment horizontal="center"/>
      <protection locked="0"/>
    </xf>
    <xf numFmtId="0" fontId="3" fillId="5" borderId="8"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10" fillId="3" borderId="1" xfId="0" applyFont="1" applyFill="1" applyBorder="1" applyAlignment="1" applyProtection="1">
      <alignment horizontal="center" vertical="center"/>
      <protection locked="0"/>
    </xf>
    <xf numFmtId="0" fontId="3" fillId="0" borderId="3" xfId="0" applyFont="1" applyBorder="1" applyAlignment="1" applyProtection="1">
      <alignment horizontal="center"/>
      <protection locked="0"/>
    </xf>
    <xf numFmtId="0" fontId="3" fillId="5" borderId="8"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9" fontId="3" fillId="5" borderId="8" xfId="1" applyFont="1" applyFill="1" applyBorder="1" applyAlignment="1" applyProtection="1">
      <alignment horizontal="center" vertical="center"/>
      <protection locked="0"/>
    </xf>
    <xf numFmtId="9" fontId="3" fillId="5" borderId="1" xfId="1"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4" fillId="0" borderId="0" xfId="0" applyFont="1" applyAlignment="1" applyProtection="1">
      <alignment horizontal="center"/>
      <protection locked="0"/>
    </xf>
    <xf numFmtId="0" fontId="0" fillId="0" borderId="0" xfId="0" applyAlignment="1" applyProtection="1">
      <alignment horizontal="center"/>
    </xf>
    <xf numFmtId="0" fontId="3" fillId="0" borderId="0" xfId="0" applyFont="1" applyAlignment="1" applyProtection="1">
      <alignment horizontal="center"/>
      <protection locked="0"/>
    </xf>
    <xf numFmtId="0" fontId="3" fillId="0" borderId="1" xfId="0" applyFont="1" applyBorder="1" applyAlignment="1">
      <alignment horizontal="center"/>
    </xf>
    <xf numFmtId="0" fontId="3" fillId="0" borderId="1" xfId="0" applyFont="1" applyBorder="1" applyAlignment="1" applyProtection="1">
      <alignment horizontal="center"/>
    </xf>
    <xf numFmtId="14" fontId="0" fillId="0" borderId="8" xfId="0" applyNumberFormat="1" applyBorder="1" applyAlignment="1" applyProtection="1">
      <alignment horizontal="center"/>
      <protection locked="0"/>
    </xf>
    <xf numFmtId="14" fontId="3" fillId="5" borderId="8" xfId="0" applyNumberFormat="1" applyFont="1" applyFill="1" applyBorder="1" applyAlignment="1" applyProtection="1">
      <alignment horizontal="center" vertical="center" wrapText="1"/>
      <protection locked="0"/>
    </xf>
    <xf numFmtId="14" fontId="3" fillId="5" borderId="1" xfId="0" applyNumberFormat="1"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4" fillId="0" borderId="0" xfId="0" applyFont="1" applyAlignment="1">
      <alignment horizontal="center"/>
    </xf>
    <xf numFmtId="0" fontId="10" fillId="0" borderId="0" xfId="0" applyFont="1" applyAlignment="1" applyProtection="1">
      <alignment horizontal="center"/>
    </xf>
    <xf numFmtId="0" fontId="3" fillId="0" borderId="0" xfId="0" applyFont="1" applyAlignment="1" applyProtection="1">
      <alignment horizontal="center"/>
    </xf>
  </cellXfs>
  <cellStyles count="5">
    <cellStyle name="Lien hypertexte" xfId="2" builtinId="8"/>
    <cellStyle name="Monétaire" xfId="4" builtinId="4"/>
    <cellStyle name="Monétaire 2" xfId="3"/>
    <cellStyle name="Normal" xfId="0" builtinId="0"/>
    <cellStyle name="Pourcentage" xfId="1" builtinId="5"/>
  </cellStyles>
  <dxfs count="7">
    <dxf>
      <fill>
        <patternFill>
          <bgColor rgb="FFFF0000"/>
        </patternFill>
      </fill>
    </dxf>
    <dxf>
      <font>
        <color theme="1"/>
      </font>
      <fill>
        <patternFill patternType="darkDown">
          <fgColor theme="1"/>
          <bgColor theme="1"/>
        </patternFill>
      </fill>
      <border>
        <vertical/>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364327</xdr:colOff>
      <xdr:row>0</xdr:row>
      <xdr:rowOff>50620</xdr:rowOff>
    </xdr:from>
    <xdr:to>
      <xdr:col>13</xdr:col>
      <xdr:colOff>958216</xdr:colOff>
      <xdr:row>4</xdr:row>
      <xdr:rowOff>187779</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3934" y="50620"/>
          <a:ext cx="2526103" cy="899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769193</xdr:colOff>
      <xdr:row>0</xdr:row>
      <xdr:rowOff>8966</xdr:rowOff>
    </xdr:from>
    <xdr:to>
      <xdr:col>14</xdr:col>
      <xdr:colOff>146798</xdr:colOff>
      <xdr:row>3</xdr:row>
      <xdr:rowOff>134472</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67164" y="8966"/>
          <a:ext cx="2616105" cy="9547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555695</xdr:colOff>
      <xdr:row>0</xdr:row>
      <xdr:rowOff>114300</xdr:rowOff>
    </xdr:from>
    <xdr:to>
      <xdr:col>16</xdr:col>
      <xdr:colOff>95251</xdr:colOff>
      <xdr:row>21</xdr:row>
      <xdr:rowOff>6350</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09370" y="114300"/>
          <a:ext cx="2358956"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DOCS/Questionnaires%20&amp;%20listes%20(pas%20sur%20le%20web)/Particulier/CAN%20Particulier/En%20d&#233;veloppement/2025-2026/EQ-FR-US-Rapport-financier%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AR"/>
      <sheetName val="FBAR pour le(la) conjoint(e)"/>
      <sheetName val="DS_INTERNAL_SETTINGS_STORAGE"/>
      <sheetName val="DS_INTERNAL_DOCGROUP_STORAGE"/>
      <sheetName val="DS_INTERNAL_DOCUMENT_STORAGE"/>
      <sheetName val="DS_INTERNAL_SNIP_STORAGE"/>
      <sheetName val="CELI, CELIAPP et REEE"/>
      <sheetName val="Filing threshold"/>
    </sheetNames>
    <sheetDataSet>
      <sheetData sheetId="0"/>
      <sheetData sheetId="1"/>
      <sheetData sheetId="2"/>
      <sheetData sheetId="3"/>
      <sheetData sheetId="4"/>
      <sheetData sheetId="5"/>
      <sheetData sheetId="6"/>
      <sheetData sheetId="7">
        <row r="3">
          <cell r="K3" t="str">
            <v>Single</v>
          </cell>
          <cell r="L3" t="str">
            <v>In the U.S</v>
          </cell>
        </row>
        <row r="4">
          <cell r="K4" t="str">
            <v>Married Filing Separately</v>
          </cell>
          <cell r="L4" t="str">
            <v>Outside U.S</v>
          </cell>
        </row>
        <row r="5">
          <cell r="D5">
            <v>75000</v>
          </cell>
          <cell r="E5">
            <v>50000</v>
          </cell>
          <cell r="F5">
            <v>300000</v>
          </cell>
          <cell r="G5">
            <v>200000</v>
          </cell>
          <cell r="K5" t="str">
            <v>Married Filing Jointly</v>
          </cell>
        </row>
        <row r="6">
          <cell r="D6">
            <v>150000</v>
          </cell>
          <cell r="E6">
            <v>100000</v>
          </cell>
          <cell r="F6">
            <v>600000</v>
          </cell>
          <cell r="G6">
            <v>400000</v>
          </cell>
          <cell r="K6" t="str">
            <v>Head of Household</v>
          </cell>
        </row>
        <row r="7">
          <cell r="D7">
            <v>75000</v>
          </cell>
          <cell r="E7">
            <v>50000</v>
          </cell>
          <cell r="F7">
            <v>300000</v>
          </cell>
          <cell r="G7">
            <v>200000</v>
          </cell>
          <cell r="K7" t="str">
            <v>Qualifying widower</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7.bin"/><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AG227"/>
  <sheetViews>
    <sheetView showGridLines="0" tabSelected="1" zoomScale="85" zoomScaleNormal="85" zoomScaleSheetLayoutView="100" workbookViewId="0">
      <selection activeCell="C6" sqref="C6"/>
    </sheetView>
  </sheetViews>
  <sheetFormatPr baseColWidth="10" defaultColWidth="9.109375" defaultRowHeight="14.4" x14ac:dyDescent="0.3"/>
  <cols>
    <col min="1" max="1" width="9.109375" style="2"/>
    <col min="2" max="2" width="31.5546875" style="2" customWidth="1"/>
    <col min="3" max="3" width="16" style="2" customWidth="1"/>
    <col min="4" max="4" width="13.6640625" style="2" customWidth="1"/>
    <col min="5" max="5" width="12.33203125" style="2" customWidth="1"/>
    <col min="6" max="6" width="13.109375" style="2" customWidth="1"/>
    <col min="7" max="7" width="13.44140625" style="2" customWidth="1"/>
    <col min="8" max="8" width="10.6640625" style="2" customWidth="1"/>
    <col min="9" max="9" width="7.5546875" style="2" customWidth="1"/>
    <col min="10" max="10" width="14.109375" style="2" customWidth="1"/>
    <col min="11" max="11" width="7.109375" style="2" bestFit="1" customWidth="1"/>
    <col min="12" max="12" width="14.44140625" style="2" customWidth="1"/>
    <col min="13" max="14" width="14.44140625" style="2" bestFit="1" customWidth="1"/>
    <col min="15" max="15" width="13.6640625" style="52" customWidth="1"/>
    <col min="16" max="16" width="31.6640625" style="2" customWidth="1"/>
    <col min="17" max="17" width="11.33203125" style="2" customWidth="1"/>
    <col min="18" max="18" width="13.44140625" style="2" customWidth="1"/>
    <col min="19" max="19" width="11.33203125" style="2" bestFit="1" customWidth="1"/>
    <col min="20" max="20" width="11" style="2" bestFit="1" customWidth="1"/>
    <col min="21" max="21" width="8" style="2" bestFit="1" customWidth="1"/>
    <col min="22" max="22" width="11" style="2" bestFit="1" customWidth="1"/>
    <col min="23" max="23" width="8" style="2" bestFit="1" customWidth="1"/>
    <col min="24" max="24" width="11" style="2" bestFit="1" customWidth="1"/>
    <col min="25" max="25" width="8" style="2" bestFit="1" customWidth="1"/>
    <col min="26" max="26" width="11" style="2" bestFit="1" customWidth="1"/>
    <col min="27" max="27" width="8" style="2" bestFit="1" customWidth="1"/>
    <col min="28" max="28" width="11" style="2" bestFit="1" customWidth="1"/>
    <col min="29" max="29" width="8" style="2" bestFit="1" customWidth="1"/>
    <col min="30" max="30" width="11" style="2" bestFit="1" customWidth="1"/>
    <col min="31" max="31" width="8" style="2" bestFit="1" customWidth="1"/>
    <col min="32" max="32" width="11" style="2" bestFit="1" customWidth="1"/>
    <col min="33" max="33" width="8" style="2" bestFit="1" customWidth="1"/>
    <col min="34" max="16384" width="9.109375" style="2"/>
  </cols>
  <sheetData>
    <row r="1" spans="1:33" ht="18" x14ac:dyDescent="0.35">
      <c r="A1" s="92" t="s">
        <v>90</v>
      </c>
      <c r="B1" s="1"/>
      <c r="C1" s="119"/>
      <c r="D1" s="119"/>
      <c r="E1" s="120" t="s">
        <v>96</v>
      </c>
      <c r="F1" s="120"/>
      <c r="G1" s="121"/>
      <c r="H1" s="121"/>
      <c r="I1" s="121"/>
      <c r="M1" s="52"/>
      <c r="P1" s="47"/>
      <c r="Y1" s="3"/>
    </row>
    <row r="2" spans="1:33" ht="15" customHeight="1" x14ac:dyDescent="0.35">
      <c r="A2" s="111" t="s">
        <v>130</v>
      </c>
      <c r="B2" s="1"/>
      <c r="C2" s="102"/>
      <c r="D2" s="102"/>
      <c r="E2" s="102"/>
      <c r="F2" s="102"/>
      <c r="M2" s="52"/>
      <c r="P2" s="47"/>
      <c r="Y2" s="3"/>
    </row>
    <row r="3" spans="1:33" ht="15" customHeight="1" x14ac:dyDescent="0.35">
      <c r="A3" s="111" t="s">
        <v>131</v>
      </c>
      <c r="B3" s="1"/>
      <c r="C3" s="102"/>
      <c r="D3" s="102"/>
      <c r="E3" s="102"/>
      <c r="F3" s="102"/>
      <c r="M3" s="52"/>
      <c r="P3" s="47"/>
      <c r="Y3" s="3"/>
    </row>
    <row r="4" spans="1:33" ht="10.95" customHeight="1" x14ac:dyDescent="0.35">
      <c r="A4" s="110"/>
      <c r="B4" s="1"/>
      <c r="C4" s="102"/>
      <c r="D4" s="102"/>
      <c r="E4" s="102"/>
      <c r="F4" s="102"/>
      <c r="M4" s="52"/>
      <c r="P4" s="47"/>
      <c r="Y4" s="3"/>
    </row>
    <row r="5" spans="1:33" ht="23.25" customHeight="1" x14ac:dyDescent="0.45">
      <c r="A5" s="1"/>
      <c r="B5" s="114" t="s">
        <v>119</v>
      </c>
      <c r="N5" s="138"/>
      <c r="R5" s="52"/>
      <c r="Y5" s="3"/>
    </row>
    <row r="6" spans="1:33" ht="23.4" x14ac:dyDescent="0.45">
      <c r="A6" s="1"/>
      <c r="B6" s="114" t="s">
        <v>120</v>
      </c>
      <c r="C6" s="54"/>
      <c r="D6" s="54"/>
      <c r="E6" s="54"/>
      <c r="F6" s="54"/>
      <c r="N6" s="138" t="s">
        <v>136</v>
      </c>
      <c r="R6" s="52"/>
      <c r="Y6" s="3"/>
    </row>
    <row r="7" spans="1:33" ht="23.4" x14ac:dyDescent="0.45">
      <c r="B7" s="135" t="str">
        <f>IF(C5="","Please enter your name in red box to view the rest of the questionnaire.","")</f>
        <v>Please enter your name in red box to view the rest of the questionnaire.</v>
      </c>
      <c r="C7" s="54"/>
      <c r="D7" s="54"/>
      <c r="E7" s="54"/>
      <c r="F7" s="54"/>
      <c r="R7" s="52"/>
      <c r="Y7" s="3"/>
    </row>
    <row r="8" spans="1:33" ht="18" hidden="1" x14ac:dyDescent="0.35">
      <c r="A8" s="1"/>
      <c r="B8" s="1"/>
      <c r="C8" s="4"/>
      <c r="D8" s="4"/>
      <c r="E8" s="4"/>
      <c r="F8" s="4"/>
      <c r="Y8" s="3"/>
    </row>
    <row r="9" spans="1:33" ht="18" hidden="1" x14ac:dyDescent="0.35">
      <c r="A9" s="1"/>
      <c r="B9" s="1"/>
      <c r="C9" s="4"/>
      <c r="D9" s="5"/>
      <c r="E9" s="4"/>
      <c r="F9" s="4"/>
    </row>
    <row r="10" spans="1:33" s="7" customFormat="1" ht="18" hidden="1" x14ac:dyDescent="0.35">
      <c r="A10" s="6"/>
      <c r="B10" s="6"/>
      <c r="O10" s="103"/>
    </row>
    <row r="11" spans="1:33" s="7" customFormat="1" hidden="1" x14ac:dyDescent="0.3">
      <c r="O11" s="103"/>
      <c r="T11" s="131">
        <v>2019</v>
      </c>
      <c r="U11" s="131"/>
      <c r="V11" s="131">
        <v>2020</v>
      </c>
      <c r="W11" s="131"/>
      <c r="X11" s="131">
        <v>2021</v>
      </c>
      <c r="Y11" s="131"/>
      <c r="Z11" s="131">
        <v>2022</v>
      </c>
      <c r="AA11" s="131"/>
      <c r="AB11" s="131">
        <v>2023</v>
      </c>
      <c r="AC11" s="131"/>
      <c r="AD11" s="173">
        <v>2024</v>
      </c>
      <c r="AE11" s="173"/>
      <c r="AF11" s="173">
        <v>2025</v>
      </c>
      <c r="AG11" s="173"/>
    </row>
    <row r="12" spans="1:33" s="7" customFormat="1" hidden="1" x14ac:dyDescent="0.3">
      <c r="O12" s="103"/>
      <c r="T12" s="133" t="s">
        <v>85</v>
      </c>
      <c r="U12" s="77" t="s">
        <v>86</v>
      </c>
      <c r="V12" s="133" t="s">
        <v>85</v>
      </c>
      <c r="W12" s="77" t="s">
        <v>86</v>
      </c>
      <c r="X12" s="133" t="s">
        <v>85</v>
      </c>
      <c r="Y12" s="77" t="s">
        <v>86</v>
      </c>
      <c r="Z12" s="133" t="s">
        <v>85</v>
      </c>
      <c r="AA12" s="77" t="s">
        <v>86</v>
      </c>
      <c r="AB12" s="133" t="s">
        <v>85</v>
      </c>
      <c r="AC12" s="133" t="s">
        <v>86</v>
      </c>
      <c r="AD12" s="133" t="s">
        <v>85</v>
      </c>
      <c r="AE12" s="133" t="s">
        <v>86</v>
      </c>
      <c r="AF12" s="80" t="s">
        <v>85</v>
      </c>
      <c r="AG12" s="80" t="s">
        <v>86</v>
      </c>
    </row>
    <row r="13" spans="1:33" s="7" customFormat="1" hidden="1" x14ac:dyDescent="0.3">
      <c r="O13" s="103"/>
      <c r="T13" s="132" t="s">
        <v>0</v>
      </c>
      <c r="U13" s="81" t="s">
        <v>0</v>
      </c>
      <c r="V13" s="132" t="s">
        <v>0</v>
      </c>
      <c r="W13" s="81" t="s">
        <v>0</v>
      </c>
      <c r="X13" s="132" t="s">
        <v>0</v>
      </c>
      <c r="Y13" s="81" t="s">
        <v>0</v>
      </c>
      <c r="Z13" s="132" t="s">
        <v>0</v>
      </c>
      <c r="AA13" s="81" t="s">
        <v>0</v>
      </c>
      <c r="AB13" s="132" t="s">
        <v>0</v>
      </c>
      <c r="AC13" s="132" t="s">
        <v>0</v>
      </c>
      <c r="AD13" s="132" t="s">
        <v>0</v>
      </c>
      <c r="AE13" s="132" t="s">
        <v>0</v>
      </c>
      <c r="AF13" s="79" t="s">
        <v>0</v>
      </c>
      <c r="AG13" s="79" t="s">
        <v>0</v>
      </c>
    </row>
    <row r="14" spans="1:33" s="7" customFormat="1" hidden="1" x14ac:dyDescent="0.3">
      <c r="B14" s="7" t="s">
        <v>9</v>
      </c>
      <c r="D14" s="7">
        <v>2019</v>
      </c>
      <c r="G14" s="7" t="s">
        <v>2</v>
      </c>
      <c r="H14" s="7" t="s">
        <v>3</v>
      </c>
      <c r="O14" s="103"/>
      <c r="S14" s="7" t="s">
        <v>4</v>
      </c>
      <c r="T14" s="55">
        <f>1/1.327</f>
        <v>0.75357950263752826</v>
      </c>
      <c r="U14" s="74">
        <f>1/1.3</f>
        <v>0.76923076923076916</v>
      </c>
      <c r="V14" s="55">
        <f>1/1.341</f>
        <v>0.74571215510812827</v>
      </c>
      <c r="W14" s="72">
        <f>1/1.275</f>
        <v>0.78431372549019618</v>
      </c>
      <c r="X14" s="61">
        <f>1/1.254</f>
        <v>0.79744816586921852</v>
      </c>
      <c r="Y14" s="61">
        <f>1/1.277</f>
        <v>0.78308535630383713</v>
      </c>
      <c r="Z14" s="85">
        <f>1/1.301</f>
        <v>0.76863950807071491</v>
      </c>
      <c r="AA14" s="61">
        <f>1/1.354</f>
        <v>0.73855243722304276</v>
      </c>
      <c r="AB14" s="85">
        <f>1/1.35</f>
        <v>0.7407407407407407</v>
      </c>
      <c r="AC14" s="61">
        <f>1/1.326</f>
        <v>0.75414781297134237</v>
      </c>
      <c r="AD14" s="85">
        <f>1/1.37</f>
        <v>0.72992700729927007</v>
      </c>
      <c r="AE14" s="85">
        <f>1/1.438</f>
        <v>0.69541029207232274</v>
      </c>
      <c r="AF14" s="85">
        <f>1/1.398</f>
        <v>0.71530758226037205</v>
      </c>
      <c r="AG14" s="85">
        <f>1/1.369</f>
        <v>0.73046018991964934</v>
      </c>
    </row>
    <row r="15" spans="1:33" s="7" customFormat="1" hidden="1" x14ac:dyDescent="0.3">
      <c r="B15" s="7" t="s">
        <v>5</v>
      </c>
      <c r="D15" s="7">
        <v>2020</v>
      </c>
      <c r="G15" s="7" t="s">
        <v>6</v>
      </c>
      <c r="H15" s="7" t="s">
        <v>7</v>
      </c>
      <c r="O15" s="103"/>
      <c r="S15" s="7" t="s">
        <v>8</v>
      </c>
      <c r="T15" s="55">
        <f>1/0.994</f>
        <v>1.0060362173038229</v>
      </c>
      <c r="U15" s="72">
        <f>1/0.966</f>
        <v>1.0351966873706004</v>
      </c>
      <c r="V15" s="55">
        <f>1/0.994</f>
        <v>1.0060362173038229</v>
      </c>
      <c r="W15" s="72">
        <f>1/0.966</f>
        <v>1.0351966873706004</v>
      </c>
      <c r="X15" s="61">
        <f>1/0.914</f>
        <v>1.0940919037199124</v>
      </c>
      <c r="Y15" s="61">
        <f>1/0.914</f>
        <v>1.0940919037199124</v>
      </c>
      <c r="Z15" s="85">
        <f>1/0.955</f>
        <v>1.0471204188481675</v>
      </c>
      <c r="AA15" s="61">
        <f>1/0.923</f>
        <v>1.0834236186348862</v>
      </c>
      <c r="AB15" s="85">
        <f>1/0.899</f>
        <v>1.1123470522803114</v>
      </c>
      <c r="AC15" s="61">
        <f>1/0.838</f>
        <v>1.1933174224343677</v>
      </c>
      <c r="AD15" s="85">
        <f>1/0.881</f>
        <v>1.1350737797956867</v>
      </c>
      <c r="AE15" s="85">
        <f>1/0.905</f>
        <v>1.1049723756906078</v>
      </c>
      <c r="AF15" s="85">
        <f>1/0.831</f>
        <v>1.2033694344163659</v>
      </c>
      <c r="AG15" s="85">
        <f>1/0.792</f>
        <v>1.2626262626262625</v>
      </c>
    </row>
    <row r="16" spans="1:33" s="7" customFormat="1" hidden="1" x14ac:dyDescent="0.3">
      <c r="B16" s="7" t="s">
        <v>1</v>
      </c>
      <c r="D16" s="7">
        <v>2021</v>
      </c>
      <c r="G16" s="7" t="s">
        <v>10</v>
      </c>
      <c r="O16" s="103"/>
      <c r="S16" s="7" t="s">
        <v>11</v>
      </c>
      <c r="T16" s="55">
        <f>1/0.893</f>
        <v>1.1198208286674132</v>
      </c>
      <c r="U16" s="72">
        <f>1/0.89</f>
        <v>1.1235955056179776</v>
      </c>
      <c r="V16" s="55">
        <f>1/0.893</f>
        <v>1.1198208286674132</v>
      </c>
      <c r="W16" s="72">
        <f>1/0.89</f>
        <v>1.1235955056179776</v>
      </c>
      <c r="X16" s="61">
        <f>1/0.846</f>
        <v>1.1820330969267139</v>
      </c>
      <c r="Y16" s="61">
        <f>1/0.882</f>
        <v>1.1337868480725624</v>
      </c>
      <c r="Z16" s="85">
        <f>1/0.951</f>
        <v>1.0515247108307046</v>
      </c>
      <c r="AA16" s="61">
        <f>1/0.936</f>
        <v>1.0683760683760684</v>
      </c>
      <c r="AB16" s="85">
        <f>1/0.924</f>
        <v>1.0822510822510822</v>
      </c>
      <c r="AC16" s="61">
        <f>1/0.905</f>
        <v>1.1049723756906078</v>
      </c>
      <c r="AD16" s="85">
        <f>1/0.924</f>
        <v>1.0822510822510822</v>
      </c>
      <c r="AE16" s="85">
        <f>1/0.961</f>
        <v>1.0405827263267431</v>
      </c>
      <c r="AF16" s="85">
        <f>1/0.886</f>
        <v>1.1286681715575622</v>
      </c>
      <c r="AG16" s="85">
        <f>1/0.851</f>
        <v>1.1750881316098707</v>
      </c>
    </row>
    <row r="17" spans="2:33" s="7" customFormat="1" hidden="1" x14ac:dyDescent="0.3">
      <c r="D17" s="7">
        <v>2022</v>
      </c>
      <c r="G17" s="7" t="s">
        <v>12</v>
      </c>
      <c r="O17" s="103"/>
      <c r="S17" s="7" t="s">
        <v>13</v>
      </c>
      <c r="T17" s="55">
        <f>1/0.784</f>
        <v>1.2755102040816326</v>
      </c>
      <c r="U17" s="72">
        <f>1/0.758</f>
        <v>1.3192612137203166</v>
      </c>
      <c r="V17" s="55">
        <f>1/0.784</f>
        <v>1.2755102040816326</v>
      </c>
      <c r="W17" s="72">
        <f>1/0.758</f>
        <v>1.3192612137203166</v>
      </c>
      <c r="X17" s="61">
        <f>1/0.727</f>
        <v>1.3755158184319121</v>
      </c>
      <c r="Y17" s="61">
        <f>1/0.74</f>
        <v>1.3513513513513513</v>
      </c>
      <c r="Z17" s="85">
        <f>1/0.811</f>
        <v>1.2330456226880393</v>
      </c>
      <c r="AA17" s="61">
        <f>1/0.83</f>
        <v>1.2048192771084338</v>
      </c>
      <c r="AB17" s="85">
        <f>1/0.804</f>
        <v>1.2437810945273631</v>
      </c>
      <c r="AC17" s="61">
        <f>1/0.786</f>
        <v>1.272264631043257</v>
      </c>
      <c r="AD17" s="85">
        <f>1/0.783</f>
        <v>1.277139208173691</v>
      </c>
      <c r="AE17" s="85">
        <f>1/0.797</f>
        <v>1.2547051442910915</v>
      </c>
      <c r="AF17" s="85">
        <f>1/0.759</f>
        <v>1.3175230566534915</v>
      </c>
      <c r="AG17" s="85">
        <f>1/0.743</f>
        <v>1.3458950201884252</v>
      </c>
    </row>
    <row r="18" spans="2:33" s="7" customFormat="1" hidden="1" x14ac:dyDescent="0.3">
      <c r="D18" s="7">
        <v>2023</v>
      </c>
      <c r="G18" s="7" t="s">
        <v>93</v>
      </c>
      <c r="O18" s="103"/>
      <c r="S18" s="7" t="s">
        <v>15</v>
      </c>
      <c r="T18" s="55">
        <f>1/19.246</f>
        <v>5.1958848591915206E-2</v>
      </c>
      <c r="U18" s="72">
        <f>1/18.892</f>
        <v>5.2932458183358039E-2</v>
      </c>
      <c r="V18" s="55">
        <f>1/19.246</f>
        <v>5.1958848591915206E-2</v>
      </c>
      <c r="W18" s="72">
        <f>1/18.892</f>
        <v>5.2932458183358039E-2</v>
      </c>
      <c r="X18" s="61">
        <f>1/20.284</f>
        <v>4.9299940840070992E-2</v>
      </c>
      <c r="Y18" s="61">
        <f>1/20.531</f>
        <v>4.8706833568749698E-2</v>
      </c>
      <c r="Z18" s="85">
        <f>1/20.11</f>
        <v>4.9726504226752857E-2</v>
      </c>
      <c r="AA18" s="61">
        <f>1/19.546</f>
        <v>5.1161362938708689E-2</v>
      </c>
      <c r="AB18" s="85">
        <f>1/17.733</f>
        <v>5.6392037444312863E-2</v>
      </c>
      <c r="AC18" s="61">
        <f>1/16.949</f>
        <v>5.900053100477904E-2</v>
      </c>
      <c r="AD18" s="85">
        <f>1/18.33</f>
        <v>5.4555373704309879E-2</v>
      </c>
      <c r="AE18" s="85">
        <f>1/20.704</f>
        <v>4.8299845440494586E-2</v>
      </c>
      <c r="AF18" s="85">
        <f>1/19.212</f>
        <v>5.2050801582344368E-2</v>
      </c>
      <c r="AG18" s="85">
        <f>1/17.956</f>
        <v>5.5691690799732678E-2</v>
      </c>
    </row>
    <row r="19" spans="2:33" s="7" customFormat="1" hidden="1" x14ac:dyDescent="0.3">
      <c r="D19" s="7">
        <v>2024</v>
      </c>
      <c r="G19" s="7" t="s">
        <v>16</v>
      </c>
      <c r="O19" s="103"/>
      <c r="S19" s="7" t="s">
        <v>17</v>
      </c>
      <c r="T19" s="56">
        <v>1</v>
      </c>
      <c r="U19" s="73">
        <v>1</v>
      </c>
      <c r="V19" s="56">
        <v>1</v>
      </c>
      <c r="W19" s="73">
        <v>1</v>
      </c>
      <c r="X19" s="62">
        <v>1</v>
      </c>
      <c r="Y19" s="62">
        <v>1</v>
      </c>
      <c r="Z19" s="86">
        <v>1</v>
      </c>
      <c r="AA19" s="62">
        <v>1</v>
      </c>
      <c r="AB19" s="86">
        <v>1</v>
      </c>
      <c r="AC19" s="62">
        <v>1</v>
      </c>
      <c r="AD19" s="86">
        <v>1</v>
      </c>
      <c r="AE19" s="86">
        <v>1</v>
      </c>
      <c r="AF19" s="86">
        <v>1</v>
      </c>
      <c r="AG19" s="86">
        <v>1</v>
      </c>
    </row>
    <row r="20" spans="2:33" s="7" customFormat="1" hidden="1" x14ac:dyDescent="0.3">
      <c r="D20" s="7">
        <v>2025</v>
      </c>
      <c r="G20" s="7" t="s">
        <v>94</v>
      </c>
      <c r="L20" s="10"/>
      <c r="O20" s="103"/>
      <c r="AF20" s="10"/>
      <c r="AG20" s="10"/>
    </row>
    <row r="21" spans="2:33" s="7" customFormat="1" hidden="1" x14ac:dyDescent="0.3">
      <c r="G21" s="7" t="s">
        <v>14</v>
      </c>
      <c r="O21" s="103"/>
    </row>
    <row r="22" spans="2:33" s="7" customFormat="1" hidden="1" x14ac:dyDescent="0.3">
      <c r="G22" s="7" t="s">
        <v>18</v>
      </c>
      <c r="O22" s="103"/>
    </row>
    <row r="23" spans="2:33" s="7" customFormat="1" hidden="1" x14ac:dyDescent="0.3">
      <c r="G23" s="7" t="s">
        <v>20</v>
      </c>
      <c r="O23" s="103"/>
    </row>
    <row r="24" spans="2:33" s="7" customFormat="1" hidden="1" x14ac:dyDescent="0.3">
      <c r="G24" s="7" t="s">
        <v>19</v>
      </c>
      <c r="O24" s="103"/>
    </row>
    <row r="25" spans="2:33" s="7" customFormat="1" hidden="1" x14ac:dyDescent="0.3">
      <c r="G25" s="7" t="s">
        <v>21</v>
      </c>
      <c r="O25" s="103"/>
    </row>
    <row r="26" spans="2:33" s="7" customFormat="1" x14ac:dyDescent="0.3">
      <c r="O26" s="103"/>
    </row>
    <row r="27" spans="2:33" s="7" customFormat="1" x14ac:dyDescent="0.3">
      <c r="B27" s="2" t="s">
        <v>83</v>
      </c>
      <c r="O27" s="103"/>
    </row>
    <row r="28" spans="2:33" s="7" customFormat="1" x14ac:dyDescent="0.3">
      <c r="B28" s="2" t="s">
        <v>87</v>
      </c>
      <c r="O28" s="103"/>
    </row>
    <row r="29" spans="2:33" s="7" customFormat="1" x14ac:dyDescent="0.3">
      <c r="B29"/>
      <c r="O29" s="103"/>
    </row>
    <row r="30" spans="2:33" s="7" customFormat="1" x14ac:dyDescent="0.3">
      <c r="B30" s="11" t="s">
        <v>132</v>
      </c>
      <c r="O30" s="103"/>
    </row>
    <row r="31" spans="2:33" s="7" customFormat="1" x14ac:dyDescent="0.3">
      <c r="B31" s="7" t="s">
        <v>73</v>
      </c>
      <c r="M31" s="58"/>
      <c r="O31" s="103"/>
    </row>
    <row r="32" spans="2:33" s="7" customFormat="1" x14ac:dyDescent="0.3">
      <c r="B32" s="7" t="s">
        <v>98</v>
      </c>
      <c r="O32" s="103"/>
    </row>
    <row r="33" spans="1:29" s="7" customFormat="1" x14ac:dyDescent="0.3">
      <c r="B33" s="7" t="s">
        <v>133</v>
      </c>
      <c r="O33" s="103"/>
    </row>
    <row r="34" spans="1:29" s="7" customFormat="1" x14ac:dyDescent="0.3">
      <c r="B34" s="7" t="s">
        <v>102</v>
      </c>
      <c r="O34" s="103"/>
    </row>
    <row r="35" spans="1:29" s="7" customFormat="1" x14ac:dyDescent="0.3">
      <c r="B35" s="7" t="s">
        <v>103</v>
      </c>
      <c r="O35" s="103"/>
    </row>
    <row r="36" spans="1:29" s="7" customFormat="1" x14ac:dyDescent="0.3">
      <c r="B36" s="7" t="s">
        <v>104</v>
      </c>
      <c r="O36" s="103"/>
    </row>
    <row r="37" spans="1:29" s="7" customFormat="1" x14ac:dyDescent="0.3">
      <c r="O37" s="103"/>
    </row>
    <row r="38" spans="1:29" s="7" customFormat="1" ht="18" x14ac:dyDescent="0.35">
      <c r="B38" s="12" t="s">
        <v>24</v>
      </c>
      <c r="C38" s="97" t="s">
        <v>134</v>
      </c>
      <c r="O38" s="103"/>
      <c r="U38" s="14"/>
      <c r="V38" s="14"/>
      <c r="W38" s="14"/>
      <c r="X38" s="14"/>
      <c r="Y38" s="14"/>
      <c r="Z38" s="14"/>
      <c r="AA38" s="14"/>
      <c r="AB38" s="14"/>
      <c r="AC38" s="14"/>
    </row>
    <row r="39" spans="1:29" ht="18" x14ac:dyDescent="0.35">
      <c r="B39" s="12" t="s">
        <v>25</v>
      </c>
      <c r="C39" s="98" t="s">
        <v>97</v>
      </c>
      <c r="U39" s="16"/>
      <c r="V39" s="16"/>
      <c r="W39" s="16"/>
      <c r="X39" s="16"/>
      <c r="Y39" s="16"/>
      <c r="Z39" s="16"/>
      <c r="AA39" s="16"/>
      <c r="AB39" s="16"/>
      <c r="AC39" s="16"/>
    </row>
    <row r="40" spans="1:29" ht="18" x14ac:dyDescent="0.35">
      <c r="B40" s="15"/>
      <c r="C40" s="17"/>
      <c r="L40" s="101"/>
      <c r="N40" s="18"/>
      <c r="O40" s="104"/>
      <c r="U40" s="16"/>
      <c r="V40" s="16"/>
      <c r="W40" s="16"/>
      <c r="X40" s="16"/>
      <c r="Y40" s="16"/>
      <c r="Z40" s="16"/>
      <c r="AA40" s="16"/>
      <c r="AB40" s="16"/>
      <c r="AC40" s="16"/>
    </row>
    <row r="41" spans="1:29" s="19" customFormat="1" ht="22.5" customHeight="1" x14ac:dyDescent="0.35">
      <c r="B41" s="20"/>
      <c r="M41" s="21" t="s">
        <v>27</v>
      </c>
      <c r="N41" s="174" t="s">
        <v>28</v>
      </c>
      <c r="O41" s="174"/>
      <c r="P41" s="175"/>
      <c r="Q41" s="173"/>
      <c r="R41" s="22"/>
      <c r="S41" s="23"/>
      <c r="T41" s="23"/>
      <c r="U41" s="23"/>
      <c r="V41" s="23"/>
      <c r="W41" s="23"/>
      <c r="X41" s="23"/>
      <c r="Y41" s="23"/>
      <c r="Z41" s="23"/>
      <c r="AA41" s="24"/>
      <c r="AB41" s="24"/>
      <c r="AC41" s="24"/>
    </row>
    <row r="42" spans="1:29" ht="73.2" x14ac:dyDescent="0.3">
      <c r="B42" s="25" t="s">
        <v>29</v>
      </c>
      <c r="C42" s="25" t="s">
        <v>30</v>
      </c>
      <c r="D42" s="25" t="s">
        <v>31</v>
      </c>
      <c r="E42" s="26" t="s">
        <v>32</v>
      </c>
      <c r="F42" s="26" t="s">
        <v>33</v>
      </c>
      <c r="G42" s="26" t="s">
        <v>34</v>
      </c>
      <c r="H42" s="26" t="s">
        <v>35</v>
      </c>
      <c r="I42" s="26" t="s">
        <v>36</v>
      </c>
      <c r="J42" s="26" t="s">
        <v>37</v>
      </c>
      <c r="K42" s="26" t="s">
        <v>38</v>
      </c>
      <c r="L42" s="26" t="s">
        <v>124</v>
      </c>
      <c r="M42" s="27" t="s">
        <v>40</v>
      </c>
      <c r="N42" s="28" t="s">
        <v>40</v>
      </c>
      <c r="O42" s="29" t="s">
        <v>41</v>
      </c>
      <c r="P42" s="26" t="s">
        <v>42</v>
      </c>
      <c r="Q42" s="26" t="s">
        <v>72</v>
      </c>
      <c r="R42" s="26" t="s">
        <v>43</v>
      </c>
      <c r="S42" s="30"/>
      <c r="T42" s="30"/>
      <c r="U42" s="30"/>
      <c r="V42" s="30"/>
      <c r="W42" s="30"/>
      <c r="X42" s="30"/>
      <c r="Y42" s="30"/>
      <c r="Z42" s="30"/>
      <c r="AA42" s="16"/>
      <c r="AB42" s="16"/>
      <c r="AC42" s="16"/>
    </row>
    <row r="43" spans="1:29" ht="27" customHeight="1" x14ac:dyDescent="0.3">
      <c r="B43" s="171" t="s">
        <v>76</v>
      </c>
      <c r="C43" s="63" t="s">
        <v>77</v>
      </c>
      <c r="D43" s="169">
        <v>2025</v>
      </c>
      <c r="E43" s="169" t="s">
        <v>4</v>
      </c>
      <c r="F43" s="169">
        <v>123456</v>
      </c>
      <c r="G43" s="169" t="s">
        <v>2</v>
      </c>
      <c r="H43" s="169" t="s">
        <v>3</v>
      </c>
      <c r="I43" s="169" t="s">
        <v>7</v>
      </c>
      <c r="J43" s="176" t="s">
        <v>78</v>
      </c>
      <c r="K43" s="178">
        <v>1</v>
      </c>
      <c r="L43" s="180" t="s">
        <v>7</v>
      </c>
      <c r="M43" s="64">
        <v>15000</v>
      </c>
      <c r="N43" s="65">
        <f>+M43</f>
        <v>15000</v>
      </c>
      <c r="O43" s="105">
        <v>12000</v>
      </c>
      <c r="P43" s="63" t="s">
        <v>79</v>
      </c>
      <c r="Q43" s="89" t="s">
        <v>80</v>
      </c>
      <c r="R43" s="68" t="s">
        <v>80</v>
      </c>
      <c r="S43" s="30"/>
      <c r="T43" s="82"/>
      <c r="U43" s="82"/>
      <c r="V43" s="82"/>
      <c r="W43" s="76"/>
      <c r="X43" s="82"/>
      <c r="Y43" s="76"/>
      <c r="Z43" s="61"/>
      <c r="AA43" s="16"/>
      <c r="AB43" s="16"/>
      <c r="AC43" s="16"/>
    </row>
    <row r="44" spans="1:29" hidden="1" x14ac:dyDescent="0.3">
      <c r="B44" s="172"/>
      <c r="C44" s="66"/>
      <c r="D44" s="170"/>
      <c r="E44" s="170"/>
      <c r="F44" s="170"/>
      <c r="G44" s="170"/>
      <c r="H44" s="170"/>
      <c r="I44" s="170"/>
      <c r="J44" s="177"/>
      <c r="K44" s="179"/>
      <c r="L44" s="181"/>
      <c r="M44" s="67">
        <f>IF(AND(D43=$D$14,E43=$S$14),M43*$U$14,IF(AND(D43=$D$14,E43=$S$15),M43*$U$15,IF(AND(D43=$D$14,E43=$S$16),M43*$U$16,IF(AND(D43=$D$14,E43=$S$17),M43*$U$17,IF(AND(D43=$D$14,E43=$S$18),M43*$U$18,IF(AND(D43=$D$14,E43=$S$19),M43*$U$19,IF(AND(D43=$D$15,E43=$S$14),M43*$W$14,IF(AND(D43=$D$15,E43=$S$15),M43*$W$15,IF(AND(D43=$D$15,E43=$S$16),M43*$W$16,IF(AND(D43=$D$15,E43=$S$17),M43*$W$17,IF(AND(D43=$D$15,E43=$S$18),M43*$W$18,IF(AND(D43=$D$15,E43=$S$19),M43*$W$19,IF(AND(D43=$D$16,E43=$S$14),M43*$Y$14,IF(AND(D43=$D$16,E43=$S$15),M43*$Y$15,IF(AND(D43=$D$16,E43=$S$16),M43*$Y$16,IF(AND(D43=$D$16,E43=$S$17),M43*$Y$17,IF(AND(D43=$D$16,E43=$S$18),M43*$Y$18,IF(AND(D43=$D$16,E43=$S$19),M43*$Y$19,IF(AND(D43=$D$17,E43=$S$14),M43*$AA$14,IF(AND(D43=$D$17,E43=$S$15),M43*$AA$15,IF(AND(D43=$D$17,E43=$S$16),M43*$AA$16,IF(AND(D43=$D$17,E43=$S$17),M43*$AA$17,IF(AND(D43=$D$17,E43=$S$18),M43*$AA$18,IF(AND(D43=$D$17,E43=$S$19),M43*$AA$19,IF(AND(D43=$D$18,E43=$S$14),M43*$AC$14,IF(AND(D43=$D$18,E43=$S$15),M43*$AC$15,IF(AND(D43=$D$18,E43=$S$16),M43*$AC$16,IF(AND(D43=$D$18,E43=$S$17),M43*$AC$17,IF(AND(D43=$D$18,E43=$S$18),M43*$AC$18,IF(AND(D43=$D$18,E43=$S$19),M43*$AC$19,IF(AND(D43=$D$19,E43=$S$14),M43*$AE$14,IF(AND(D43=$D$19,E43=$S$15),M43*$AE$15,IF(AND(D43=$D$19,E43=$S$16),M43*$AE$16,IF(AND(D43=$D$19,E43=$S$17),M43*$AE$17,IF(AND(D43=$D$19,E43=$S$18),M43*$AE$18,IF(AND(D43=$D$19,E43=$S$19),M43*$AE$19,IF(AND(D43=$D$20,E43=$S$14),M43*$AG$14,IF(AND(D43=$D$20,E43=$S$15),M43*$AG$15,IF(AND(D43=$D$20,E43=$S$16),M43*$AG$16,IF(AND(D43=$D$20,E43=$S$17),M43*$AG$17,IF(AND(D43=$D$20,E43=$S$18),M43*$AG$18,IF(AND(D43=$D$20,E43=$S$19),M43*$AG$19,0))))))))))))))))))))))))))))))))))))))))))</f>
        <v>10956.90284879474</v>
      </c>
      <c r="N44" s="67">
        <f>M44*K43</f>
        <v>10956.90284879474</v>
      </c>
      <c r="O44" s="106">
        <f>IF(AND(D43=$D$14,E43=$S$14),O43*$U$14,IF(AND(D43=$D$14,E43=$S$15),O43*$U$15,IF(AND(D43=$D$14,E43=$S$16),O43*$U$16,IF(AND(D43=$D$14,E43=$S$17),O43*$U$17,IF(AND(D43=$D$14,E43=$S$18),O43*$U$18,IF(AND(D43=$D$14,E43=$S$19),O43*$U$19,IF(AND(D43=$D$15,E43=$S$14),O43*$W$14,IF(AND(D43=$D$15,E43=$S$15),O43*$W$15,IF(AND(D43=$D$15,E43=$S$16),O43*$W$16,IF(AND(D43=$D$15,E43=$S$17),O43*$W$17,IF(AND(D43=$D$15,E43=$S$18),O43*$W$18,IF(AND(D43=$D$15,E43=$S$19),O43*$W$19,IF(AND(D43=$D$16,E43=$S$14),O43*$Y$14,IF(AND(D43=$D$16,E43=$S$15),O43*$Y$15,IF(AND(D43=$D$16,E43=$S$16),O43*$Y$16,IF(AND(D43=$D$16,E43=$S$17),O43*$Y$17,IF(AND(D43=$D$16,E43=$S$18),O43*$Y$18,IF(AND(D43=$D$16,E43=$S$19),O43*$Y$19,IF(AND(D43=$D$17,E43=$S$14),O43*$AA$14,IF(AND(D43=$D$17,E43=$S$15),O43*$AA$15,IF(AND(D43=$D$17,E43=$S$16),O43*$AA$16,IF(AND(D43=$D$17,E43=$S$17),O43*$AA$17,IF(AND(D43=$D$17,E43=$S$18),O43*$AA$18,IF(AND(D43=$D$17,E43=$S$19),O43*$AA$19,IF(AND(D43=$D$18,E43=$S$14),O43*$AC$14,IF(AND(D43=$D$18,E43=$S$15),O43*$AC$15,IF(AND(D43=$D$18,E43=$S$16),O43*$AC$16,IF(AND(D43=$D$18,E43=$S$17),O43*$AC$17,IF(AND(D43=$D$18,E43=$S$18),O43*$AC$18,IF(AND(D43=$D$18,E43=$S$19),O43*$AC$19,IF(AND(D43=$D$19,E43=$S$14),O43*$AE$14,IF(AND(D43=$D$19,E43=$S$15),O43*$AE$15,IF(AND(D43=$D$19,E43=$S$16),O43*$AE$16,IF(AND(D43=$D$19,E43=$S$17),O43*$AE$17,IF(AND(D43=$D$19,E43=$S$18),O43*$AE$18,IF(AND(D43=$D$19,E43=$S$19),O43*$AE$19,IF(AND(D43=$D$20,E43=$S$14),O43*$AG$14,IF(AND(D43=$D$20,E43=$S$15),O43*$AG$15,IF(AND(D43=$D$20,E43=$S$16),O43*$AG$16,IF(AND(D43=$D$20,E43=$S$17),O43*$AG$17,IF(AND(D43=$D$20,E43=$S$18),O43*$AG$18,IF(AND(D43=$D$20,E43=$S$19),O43*$AG$19,0))))))))))))))))))))))))))))))))))))))))))*K43</f>
        <v>8765.522279035793</v>
      </c>
      <c r="P44" s="95"/>
      <c r="Q44" s="95"/>
      <c r="R44" s="95"/>
      <c r="S44" s="30"/>
      <c r="T44" s="82"/>
      <c r="U44" s="30"/>
      <c r="V44" s="30"/>
      <c r="W44" s="30"/>
      <c r="X44" s="30"/>
      <c r="Y44" s="30"/>
      <c r="Z44" s="30"/>
      <c r="AA44" s="16"/>
      <c r="AB44" s="16"/>
      <c r="AC44" s="16"/>
    </row>
    <row r="45" spans="1:29" ht="23.4" x14ac:dyDescent="0.45">
      <c r="A45" s="163">
        <v>1</v>
      </c>
      <c r="B45" s="163"/>
      <c r="C45" s="165"/>
      <c r="D45" s="152"/>
      <c r="E45" s="152"/>
      <c r="F45" s="152"/>
      <c r="G45" s="152"/>
      <c r="H45" s="152"/>
      <c r="I45" s="152"/>
      <c r="J45" s="156"/>
      <c r="K45" s="161">
        <v>1</v>
      </c>
      <c r="L45" s="158"/>
      <c r="M45" s="71"/>
      <c r="N45" s="71">
        <f>+M45</f>
        <v>0</v>
      </c>
      <c r="O45" s="71"/>
      <c r="P45" s="152"/>
      <c r="Q45" s="152"/>
      <c r="R45" s="154"/>
      <c r="S45" s="134" t="str">
        <f>IF(OR(G45=$G$19,G45=$G$22,G45=$G$20),"Please fill additional TFSA, FHSA and RESP informations on separate tab. ","")</f>
        <v/>
      </c>
      <c r="T45" s="82"/>
      <c r="U45" s="31"/>
      <c r="V45" s="31"/>
      <c r="W45" s="31"/>
      <c r="X45" s="31"/>
      <c r="Y45" s="16"/>
      <c r="Z45" s="16"/>
      <c r="AA45" s="32"/>
      <c r="AB45" s="32"/>
      <c r="AC45" s="32"/>
    </row>
    <row r="46" spans="1:29" ht="23.4" hidden="1" x14ac:dyDescent="0.45">
      <c r="A46" s="164"/>
      <c r="B46" s="164"/>
      <c r="C46" s="166"/>
      <c r="D46" s="153"/>
      <c r="E46" s="153"/>
      <c r="F46" s="153"/>
      <c r="G46" s="153"/>
      <c r="H46" s="153"/>
      <c r="I46" s="153"/>
      <c r="J46" s="157"/>
      <c r="K46" s="162"/>
      <c r="L46" s="159"/>
      <c r="M46" s="84">
        <f>IF(AND(D45=$D$14,E45=$S$14),M45*$U$14,IF(AND(D45=$D$14,E45=$S$15),M45*$U$15,IF(AND(D45=$D$14,E45=$S$16),M45*$U$16,IF(AND(D45=$D$14,E45=$S$17),M45*$U$17,IF(AND(D45=$D$14,E45=$S$18),M45*$U$18,IF(AND(D45=$D$14,E45=$S$19),M45*$U$19,IF(AND(D45=$D$15,E45=$S$14),M45*$W$14,IF(AND(D45=$D$15,E45=$S$15),M45*$W$15,IF(AND(D45=$D$15,E45=$S$16),M45*$W$16,IF(AND(D45=$D$15,E45=$S$17),M45*$W$17,IF(AND(D45=$D$15,E45=$S$18),M45*$W$18,IF(AND(D45=$D$15,E45=$S$19),M45*$W$19,IF(AND(D45=$D$16,E45=$S$14),M45*$Y$14,IF(AND(D45=$D$16,E45=$S$15),M45*$Y$15,IF(AND(D45=$D$16,E45=$S$16),M45*$Y$16,IF(AND(D45=$D$16,E45=$S$17),M45*$Y$17,IF(AND(D45=$D$16,E45=$S$18),M45*$Y$18,IF(AND(D45=$D$16,E45=$S$19),M45*$Y$19,IF(AND(D45=$D$17,E45=$S$14),M45*$AA$14,IF(AND(D45=$D$17,E45=$S$15),M45*$AA$15,IF(AND(D45=$D$17,E45=$S$16),M45*$AA$16,IF(AND(D45=$D$17,E45=$S$17),M45*$AA$17,IF(AND(D45=$D$17,E45=$S$18),M45*$AA$18,IF(AND(D45=$D$17,E45=$S$19),M45*$AA$19,IF(AND(D45=$D$18,E45=$S$14),M45*$AC$14,IF(AND(D45=$D$18,E45=$S$15),M45*$AC$15,IF(AND(D45=$D$18,E45=$S$16),M45*$AC$16,IF(AND(D45=$D$18,E45=$S$17),M45*$AC$17,IF(AND(D45=$D$18,E45=$S$18),M45*$AC$18,IF(AND(D45=$D$18,E45=$S$19),M45*$AC$19,IF(AND(D45=$D$19,E45=$S$14),M45*$AE$14,IF(AND(D45=$D$19,E45=$S$15),M45*$AE$15,IF(AND(D45=$D$19,E45=$S$16),M45*$AE$16,IF(AND(D45=$D$19,E45=$S$17),M45*$AE$17,IF(AND(D45=$D$19,E45=$S$18),M45*$AE$18,IF(AND(D45=$D$19,E45=$S$19),M45*$AE$19,IF(AND(D45=$D$20,E45=$S$14),M45*$AG$14,IF(AND(D45=$D$20,E45=$S$15),M45*$AG$15,IF(AND(D45=$D$20,E45=$S$16),M45*$AG$16,IF(AND(D45=$D$20,E45=$S$17),M45*$AG$17,IF(AND(D45=$D$20,E45=$S$18),M45*$AG$18,IF(AND(D45=$D$20,E45=$S$19),M45*$AG$19,0))))))))))))))))))))))))))))))))))))))))))</f>
        <v>0</v>
      </c>
      <c r="N46" s="112">
        <f>M46*K45</f>
        <v>0</v>
      </c>
      <c r="O46" s="107">
        <f>IF(AND(D45=$D$14,E45=$S$14),O45*$U$14,IF(AND(D45=$D$14,E45=$S$15),O45*$U$15,IF(AND(D45=$D$14,E45=$S$16),O45*$U$16,IF(AND(D45=$D$14,E45=$S$17),O45*$U$17,IF(AND(D45=$D$14,E45=$S$18),O45*$U$18,IF(AND(D45=$D$14,E45=$S$19),O45*$U$19,IF(AND(D45=$D$15,E45=$S$14),O45*$W$14,IF(AND(D45=$D$15,E45=$S$15),O45*$W$15,IF(AND(D45=$D$15,E45=$S$16),O45*$W$16,IF(AND(D45=$D$15,E45=$S$17),O45*$W$17,IF(AND(D45=$D$15,E45=$S$18),O45*$W$18,IF(AND(D45=$D$15,E45=$S$19),O45*$W$19,IF(AND(D45=$D$16,E45=$S$14),O45*$Y$14,IF(AND(D45=$D$16,E45=$S$15),O45*$Y$15,IF(AND(D45=$D$16,E45=$S$16),O45*$Y$16,IF(AND(D45=$D$16,E45=$S$17),O45*$Y$17,IF(AND(D45=$D$16,E45=$S$18),O45*$Y$18,IF(AND(D45=$D$16,E45=$S$19),O45*$Y$19,IF(AND(D45=$D$17,E45=$S$14),O45*$AA$14,IF(AND(D45=$D$17,E45=$S$15),O45*$AA$15,IF(AND(D45=$D$17,E45=$S$16),O45*$AA$16,IF(AND(D45=$D$17,E45=$S$17),O45*$AA$17,IF(AND(D45=$D$17,E45=$S$18),O45*$AA$18,IF(AND(D45=$D$17,E45=$S$19),O45*$AA$19,IF(AND(D45=$D$18,E45=$S$14),O45*$AC$14,IF(AND(D45=$D$18,E45=$S$15),O45*$AC$15,IF(AND(D45=$D$18,E45=$S$16),O45*$AC$16,IF(AND(D45=$D$18,E45=$S$17),O45*$AC$17,IF(AND(D45=$D$18,E45=$S$18),O45*$AC$18,IF(AND(D45=$D$18,E45=$S$19),O45*$AC$19,IF(AND(D45=$D$19,E45=$S$14),O45*$AE$14,IF(AND(D45=$D$19,E45=$S$15),O45*$AE$15,IF(AND(D45=$D$19,E45=$S$16),O45*$AE$16,IF(AND(D45=$D$19,E45=$S$17),O45*$AE$17,IF(AND(D45=$D$19,E45=$S$18),O45*$AE$18,IF(AND(D45=$D$19,E45=$S$19),O45*$AE$19,IF(AND(D45=$D$20,E45=$S$14),O45*$AG$14,IF(AND(D45=$D$20,E45=$S$15),O45*$AG$15,IF(AND(D45=$D$20,E45=$S$16),O45*$AG$16,IF(AND(D45=$D$20,E45=$S$17),O45*$AG$17,IF(AND(D45=$D$20,E45=$S$18),O45*$AG$18,IF(AND(D45=$D$20,E45=$S$19),O45*$AG$19,0))))))))))))))))))))))))))))))))))))))))))*K45</f>
        <v>0</v>
      </c>
      <c r="P46" s="153"/>
      <c r="Q46" s="153"/>
      <c r="R46" s="155"/>
      <c r="S46" s="134" t="str">
        <f t="shared" ref="S46:S104" si="0">IF(OR(G46=$G$19,G46=$G$22,G46=$G$20),"Please fill additional TFSA, FHSA and RESP informations on separate tab. ","")</f>
        <v/>
      </c>
      <c r="T46" s="82"/>
      <c r="U46" s="31"/>
      <c r="V46" s="31"/>
      <c r="W46" s="31"/>
      <c r="X46" s="31"/>
      <c r="Y46" s="16"/>
      <c r="Z46" s="16"/>
      <c r="AA46" s="32"/>
      <c r="AB46" s="32"/>
      <c r="AC46" s="32"/>
    </row>
    <row r="47" spans="1:29" ht="23.4" x14ac:dyDescent="0.45">
      <c r="A47" s="163">
        <v>2</v>
      </c>
      <c r="B47" s="163"/>
      <c r="C47" s="165"/>
      <c r="D47" s="152"/>
      <c r="E47" s="152"/>
      <c r="F47" s="152"/>
      <c r="G47" s="152"/>
      <c r="H47" s="152"/>
      <c r="I47" s="152"/>
      <c r="J47" s="156"/>
      <c r="K47" s="161">
        <v>1</v>
      </c>
      <c r="L47" s="158"/>
      <c r="M47" s="71"/>
      <c r="N47" s="71">
        <f>+M47</f>
        <v>0</v>
      </c>
      <c r="O47" s="71"/>
      <c r="P47" s="152"/>
      <c r="Q47" s="152"/>
      <c r="R47" s="154"/>
      <c r="S47" s="134" t="str">
        <f t="shared" si="0"/>
        <v/>
      </c>
      <c r="T47" s="82"/>
      <c r="U47" s="31"/>
      <c r="V47" s="31"/>
      <c r="W47" s="31"/>
      <c r="X47" s="31"/>
      <c r="Y47" s="33"/>
      <c r="Z47" s="33"/>
      <c r="AA47" s="32"/>
      <c r="AB47" s="32"/>
      <c r="AC47" s="32"/>
    </row>
    <row r="48" spans="1:29" ht="23.4" hidden="1" x14ac:dyDescent="0.45">
      <c r="A48" s="164"/>
      <c r="B48" s="164"/>
      <c r="C48" s="166"/>
      <c r="D48" s="153"/>
      <c r="E48" s="153"/>
      <c r="F48" s="153"/>
      <c r="G48" s="153"/>
      <c r="H48" s="153"/>
      <c r="I48" s="153"/>
      <c r="J48" s="157"/>
      <c r="K48" s="162"/>
      <c r="L48" s="159"/>
      <c r="M48" s="84">
        <f>IF(AND(D47=$D$14,E47=$S$14),M47*$U$14,IF(AND(D47=$D$14,E47=$S$15),M47*$U$15,IF(AND(D47=$D$14,E47=$S$16),M47*$U$16,IF(AND(D47=$D$14,E47=$S$17),M47*$U$17,IF(AND(D47=$D$14,E47=$S$18),M47*$U$18,IF(AND(D47=$D$14,E47=$S$19),M47*$U$19,IF(AND(D47=$D$15,E47=$S$14),M47*$W$14,IF(AND(D47=$D$15,E47=$S$15),M47*$W$15,IF(AND(D47=$D$15,E47=$S$16),M47*$W$16,IF(AND(D47=$D$15,E47=$S$17),M47*$W$17,IF(AND(D47=$D$15,E47=$S$18),M47*$W$18,IF(AND(D47=$D$15,E47=$S$19),M47*$W$19,IF(AND(D47=$D$16,E47=$S$14),M47*$Y$14,IF(AND(D47=$D$16,E47=$S$15),M47*$Y$15,IF(AND(D47=$D$16,E47=$S$16),M47*$Y$16,IF(AND(D47=$D$16,E47=$S$17),M47*$Y$17,IF(AND(D47=$D$16,E47=$S$18),M47*$Y$18,IF(AND(D47=$D$16,E47=$S$19),M47*$Y$19,IF(AND(D47=$D$17,E47=$S$14),M47*$AA$14,IF(AND(D47=$D$17,E47=$S$15),M47*$AA$15,IF(AND(D47=$D$17,E47=$S$16),M47*$AA$16,IF(AND(D47=$D$17,E47=$S$17),M47*$AA$17,IF(AND(D47=$D$17,E47=$S$18),M47*$AA$18,IF(AND(D47=$D$17,E47=$S$19),M47*$AA$19,IF(AND(D47=$D$18,E47=$S$14),M47*$AC$14,IF(AND(D47=$D$18,E47=$S$15),M47*$AC$15,IF(AND(D47=$D$18,E47=$S$16),M47*$AC$16,IF(AND(D47=$D$18,E47=$S$17),M47*$AC$17,IF(AND(D47=$D$18,E47=$S$18),M47*$AC$18,IF(AND(D47=$D$18,E47=$S$19),M47*$AC$19,IF(AND(D47=$D$19,E47=$S$14),M47*$AE$14,IF(AND(D47=$D$19,E47=$S$15),M47*$AE$15,IF(AND(D47=$D$19,E47=$S$16),M47*$AE$16,IF(AND(D47=$D$19,E47=$S$17),M47*$AE$17,IF(AND(D47=$D$19,E47=$S$18),M47*$AE$18,IF(AND(D47=$D$19,E47=$S$19),M47*$AE$19,IF(AND(D47=$D$20,E47=$S$14),M47*$AG$14,IF(AND(D47=$D$20,E47=$S$15),M47*$AG$15,IF(AND(D47=$D$20,E47=$S$16),M47*$AG$16,IF(AND(D47=$D$20,E47=$S$17),M47*$AG$17,IF(AND(D47=$D$20,E47=$S$18),M47*$AG$18,IF(AND(D47=$D$20,E47=$S$19),M47*$AG$19,0))))))))))))))))))))))))))))))))))))))))))</f>
        <v>0</v>
      </c>
      <c r="N48" s="112">
        <f>M48*K47</f>
        <v>0</v>
      </c>
      <c r="O48" s="107">
        <f>IF(AND(D47=$D$14,E47=$S$14),O47*$U$14,IF(AND(D47=$D$14,E47=$S$15),O47*$U$15,IF(AND(D47=$D$14,E47=$S$16),O47*$U$16,IF(AND(D47=$D$14,E47=$S$17),O47*$U$17,IF(AND(D47=$D$14,E47=$S$18),O47*$U$18,IF(AND(D47=$D$14,E47=$S$19),O47*$U$19,IF(AND(D47=$D$15,E47=$S$14),O47*$W$14,IF(AND(D47=$D$15,E47=$S$15),O47*$W$15,IF(AND(D47=$D$15,E47=$S$16),O47*$W$16,IF(AND(D47=$D$15,E47=$S$17),O47*$W$17,IF(AND(D47=$D$15,E47=$S$18),O47*$W$18,IF(AND(D47=$D$15,E47=$S$19),O47*$W$19,IF(AND(D47=$D$16,E47=$S$14),O47*$Y$14,IF(AND(D47=$D$16,E47=$S$15),O47*$Y$15,IF(AND(D47=$D$16,E47=$S$16),O47*$Y$16,IF(AND(D47=$D$16,E47=$S$17),O47*$Y$17,IF(AND(D47=$D$16,E47=$S$18),O47*$Y$18,IF(AND(D47=$D$16,E47=$S$19),O47*$Y$19,IF(AND(D47=$D$17,E47=$S$14),O47*$AA$14,IF(AND(D47=$D$17,E47=$S$15),O47*$AA$15,IF(AND(D47=$D$17,E47=$S$16),O47*$AA$16,IF(AND(D47=$D$17,E47=$S$17),O47*$AA$17,IF(AND(D47=$D$17,E47=$S$18),O47*$AA$18,IF(AND(D47=$D$17,E47=$S$19),O47*$AA$19,IF(AND(D47=$D$18,E47=$S$14),O47*$AC$14,IF(AND(D47=$D$18,E47=$S$15),O47*$AC$15,IF(AND(D47=$D$18,E47=$S$16),O47*$AC$16,IF(AND(D47=$D$18,E47=$S$17),O47*$AC$17,IF(AND(D47=$D$18,E47=$S$18),O47*$AC$18,IF(AND(D47=$D$18,E47=$S$19),O47*$AC$19,IF(AND(D47=$D$19,E47=$S$14),O47*$AE$14,IF(AND(D47=$D$19,E47=$S$15),O47*$AE$15,IF(AND(D47=$D$19,E47=$S$16),O47*$AE$16,IF(AND(D47=$D$19,E47=$S$17),O47*$AE$17,IF(AND(D47=$D$19,E47=$S$18),O47*$AE$18,IF(AND(D47=$D$19,E47=$S$19),O47*$AE$19,IF(AND(D47=$D$20,E47=$S$14),O47*$AG$14,IF(AND(D47=$D$20,E47=$S$15),O47*$AG$15,IF(AND(D47=$D$20,E47=$S$16),O47*$AG$16,IF(AND(D47=$D$20,E47=$S$17),O47*$AG$17,IF(AND(D47=$D$20,E47=$S$18),O47*$AG$18,IF(AND(D47=$D$20,E47=$S$19),O47*$AG$19,0))))))))))))))))))))))))))))))))))))))))))*K47</f>
        <v>0</v>
      </c>
      <c r="P48" s="153"/>
      <c r="Q48" s="153"/>
      <c r="R48" s="155"/>
      <c r="S48" s="134" t="str">
        <f t="shared" si="0"/>
        <v/>
      </c>
      <c r="T48" s="82"/>
      <c r="U48" s="31"/>
      <c r="V48" s="31"/>
      <c r="W48" s="31"/>
      <c r="X48" s="31"/>
      <c r="Y48" s="34"/>
      <c r="Z48" s="34"/>
      <c r="AA48" s="32"/>
      <c r="AB48" s="32"/>
      <c r="AC48" s="32"/>
    </row>
    <row r="49" spans="1:29" ht="23.4" x14ac:dyDescent="0.45">
      <c r="A49" s="163">
        <v>3</v>
      </c>
      <c r="B49" s="163"/>
      <c r="C49" s="165"/>
      <c r="D49" s="152"/>
      <c r="E49" s="152"/>
      <c r="F49" s="152"/>
      <c r="G49" s="152"/>
      <c r="H49" s="152"/>
      <c r="I49" s="152"/>
      <c r="J49" s="156"/>
      <c r="K49" s="161">
        <v>1</v>
      </c>
      <c r="L49" s="158"/>
      <c r="M49" s="71"/>
      <c r="N49" s="71">
        <f>+M49</f>
        <v>0</v>
      </c>
      <c r="O49" s="71"/>
      <c r="P49" s="152"/>
      <c r="Q49" s="152"/>
      <c r="R49" s="154"/>
      <c r="S49" s="134" t="str">
        <f t="shared" si="0"/>
        <v/>
      </c>
      <c r="T49" s="82"/>
      <c r="U49" s="31"/>
      <c r="V49" s="31"/>
      <c r="W49" s="31"/>
      <c r="X49" s="31"/>
      <c r="Y49" s="33"/>
      <c r="Z49" s="33"/>
      <c r="AA49" s="32"/>
      <c r="AB49" s="32"/>
      <c r="AC49" s="32"/>
    </row>
    <row r="50" spans="1:29" ht="23.4" hidden="1" x14ac:dyDescent="0.45">
      <c r="A50" s="164"/>
      <c r="B50" s="164"/>
      <c r="C50" s="166"/>
      <c r="D50" s="153"/>
      <c r="E50" s="153"/>
      <c r="F50" s="153"/>
      <c r="G50" s="153"/>
      <c r="H50" s="153"/>
      <c r="I50" s="153"/>
      <c r="J50" s="157"/>
      <c r="K50" s="162"/>
      <c r="L50" s="159"/>
      <c r="M50" s="84">
        <f>IF(AND(D49=$D$14,E49=$S$14),M49*$U$14,IF(AND(D49=$D$14,E49=$S$15),M49*$U$15,IF(AND(D49=$D$14,E49=$S$16),M49*$U$16,IF(AND(D49=$D$14,E49=$S$17),M49*$U$17,IF(AND(D49=$D$14,E49=$S$18),M49*$U$18,IF(AND(D49=$D$14,E49=$S$19),M49*$U$19,IF(AND(D49=$D$15,E49=$S$14),M49*$W$14,IF(AND(D49=$D$15,E49=$S$15),M49*$W$15,IF(AND(D49=$D$15,E49=$S$16),M49*$W$16,IF(AND(D49=$D$15,E49=$S$17),M49*$W$17,IF(AND(D49=$D$15,E49=$S$18),M49*$W$18,IF(AND(D49=$D$15,E49=$S$19),M49*$W$19,IF(AND(D49=$D$16,E49=$S$14),M49*$Y$14,IF(AND(D49=$D$16,E49=$S$15),M49*$Y$15,IF(AND(D49=$D$16,E49=$S$16),M49*$Y$16,IF(AND(D49=$D$16,E49=$S$17),M49*$Y$17,IF(AND(D49=$D$16,E49=$S$18),M49*$Y$18,IF(AND(D49=$D$16,E49=$S$19),M49*$Y$19,IF(AND(D49=$D$17,E49=$S$14),M49*$AA$14,IF(AND(D49=$D$17,E49=$S$15),M49*$AA$15,IF(AND(D49=$D$17,E49=$S$16),M49*$AA$16,IF(AND(D49=$D$17,E49=$S$17),M49*$AA$17,IF(AND(D49=$D$17,E49=$S$18),M49*$AA$18,IF(AND(D49=$D$17,E49=$S$19),M49*$AA$19,IF(AND(D49=$D$18,E49=$S$14),M49*$AC$14,IF(AND(D49=$D$18,E49=$S$15),M49*$AC$15,IF(AND(D49=$D$18,E49=$S$16),M49*$AC$16,IF(AND(D49=$D$18,E49=$S$17),M49*$AC$17,IF(AND(D49=$D$18,E49=$S$18),M49*$AC$18,IF(AND(D49=$D$18,E49=$S$19),M49*$AC$19,IF(AND(D49=$D$19,E49=$S$14),M49*$AE$14,IF(AND(D49=$D$19,E49=$S$15),M49*$AE$15,IF(AND(D49=$D$19,E49=$S$16),M49*$AE$16,IF(AND(D49=$D$19,E49=$S$17),M49*$AE$17,IF(AND(D49=$D$19,E49=$S$18),M49*$AE$18,IF(AND(D49=$D$19,E49=$S$19),M49*$AE$19,IF(AND(D49=$D$20,E49=$S$14),M49*$AG$14,IF(AND(D49=$D$20,E49=$S$15),M49*$AG$15,IF(AND(D49=$D$20,E49=$S$16),M49*$AG$16,IF(AND(D49=$D$20,E49=$S$17),M49*$AG$17,IF(AND(D49=$D$20,E49=$S$18),M49*$AG$18,IF(AND(D49=$D$20,E49=$S$19),M49*$AG$19,0))))))))))))))))))))))))))))))))))))))))))</f>
        <v>0</v>
      </c>
      <c r="N50" s="112">
        <f>M50*K49</f>
        <v>0</v>
      </c>
      <c r="O50" s="107">
        <f>IF(AND(D49=$D$14,E49=$S$14),O49*$U$14,IF(AND(D49=$D$14,E49=$S$15),O49*$U$15,IF(AND(D49=$D$14,E49=$S$16),O49*$U$16,IF(AND(D49=$D$14,E49=$S$17),O49*$U$17,IF(AND(D49=$D$14,E49=$S$18),O49*$U$18,IF(AND(D49=$D$14,E49=$S$19),O49*$U$19,IF(AND(D49=$D$15,E49=$S$14),O49*$W$14,IF(AND(D49=$D$15,E49=$S$15),O49*$W$15,IF(AND(D49=$D$15,E49=$S$16),O49*$W$16,IF(AND(D49=$D$15,E49=$S$17),O49*$W$17,IF(AND(D49=$D$15,E49=$S$18),O49*$W$18,IF(AND(D49=$D$15,E49=$S$19),O49*$W$19,IF(AND(D49=$D$16,E49=$S$14),O49*$Y$14,IF(AND(D49=$D$16,E49=$S$15),O49*$Y$15,IF(AND(D49=$D$16,E49=$S$16),O49*$Y$16,IF(AND(D49=$D$16,E49=$S$17),O49*$Y$17,IF(AND(D49=$D$16,E49=$S$18),O49*$Y$18,IF(AND(D49=$D$16,E49=$S$19),O49*$Y$19,IF(AND(D49=$D$17,E49=$S$14),O49*$AA$14,IF(AND(D49=$D$17,E49=$S$15),O49*$AA$15,IF(AND(D49=$D$17,E49=$S$16),O49*$AA$16,IF(AND(D49=$D$17,E49=$S$17),O49*$AA$17,IF(AND(D49=$D$17,E49=$S$18),O49*$AA$18,IF(AND(D49=$D$17,E49=$S$19),O49*$AA$19,IF(AND(D49=$D$18,E49=$S$14),O49*$AC$14,IF(AND(D49=$D$18,E49=$S$15),O49*$AC$15,IF(AND(D49=$D$18,E49=$S$16),O49*$AC$16,IF(AND(D49=$D$18,E49=$S$17),O49*$AC$17,IF(AND(D49=$D$18,E49=$S$18),O49*$AC$18,IF(AND(D49=$D$18,E49=$S$19),O49*$AC$19,IF(AND(D49=$D$19,E49=$S$14),O49*$AE$14,IF(AND(D49=$D$19,E49=$S$15),O49*$AE$15,IF(AND(D49=$D$19,E49=$S$16),O49*$AE$16,IF(AND(D49=$D$19,E49=$S$17),O49*$AE$17,IF(AND(D49=$D$19,E49=$S$18),O49*$AE$18,IF(AND(D49=$D$19,E49=$S$19),O49*$AE$19,IF(AND(D49=$D$20,E49=$S$14),O49*$AG$14,IF(AND(D49=$D$20,E49=$S$15),O49*$AG$15,IF(AND(D49=$D$20,E49=$S$16),O49*$AG$16,IF(AND(D49=$D$20,E49=$S$17),O49*$AG$17,IF(AND(D49=$D$20,E49=$S$18),O49*$AG$18,IF(AND(D49=$D$20,E49=$S$19),O49*$AG$19,0))))))))))))))))))))))))))))))))))))))))))*K49</f>
        <v>0</v>
      </c>
      <c r="P50" s="153"/>
      <c r="Q50" s="153"/>
      <c r="R50" s="155"/>
      <c r="S50" s="134" t="str">
        <f t="shared" si="0"/>
        <v/>
      </c>
      <c r="T50" s="82"/>
      <c r="U50" s="31"/>
      <c r="V50" s="31"/>
      <c r="W50" s="31"/>
      <c r="X50" s="31"/>
      <c r="Y50" s="34"/>
      <c r="Z50" s="34"/>
      <c r="AA50" s="32"/>
      <c r="AB50" s="32"/>
      <c r="AC50" s="32"/>
    </row>
    <row r="51" spans="1:29" ht="23.4" x14ac:dyDescent="0.45">
      <c r="A51" s="163">
        <v>4</v>
      </c>
      <c r="B51" s="163"/>
      <c r="C51" s="165"/>
      <c r="D51" s="152"/>
      <c r="E51" s="152"/>
      <c r="F51" s="152"/>
      <c r="G51" s="152"/>
      <c r="H51" s="152"/>
      <c r="I51" s="152"/>
      <c r="J51" s="156"/>
      <c r="K51" s="161">
        <v>1</v>
      </c>
      <c r="L51" s="167"/>
      <c r="M51" s="71"/>
      <c r="N51" s="71">
        <f>+M51</f>
        <v>0</v>
      </c>
      <c r="O51" s="71"/>
      <c r="P51" s="152"/>
      <c r="Q51" s="152"/>
      <c r="R51" s="154"/>
      <c r="S51" s="134" t="str">
        <f t="shared" si="0"/>
        <v/>
      </c>
      <c r="T51" s="82"/>
      <c r="U51" s="31"/>
      <c r="V51" s="31"/>
      <c r="W51" s="31"/>
      <c r="X51" s="31"/>
      <c r="Y51" s="33"/>
      <c r="Z51" s="33"/>
      <c r="AA51" s="32"/>
      <c r="AB51" s="32"/>
      <c r="AC51" s="32"/>
    </row>
    <row r="52" spans="1:29" ht="23.4" hidden="1" x14ac:dyDescent="0.45">
      <c r="A52" s="164"/>
      <c r="B52" s="164"/>
      <c r="C52" s="166"/>
      <c r="D52" s="153"/>
      <c r="E52" s="153"/>
      <c r="F52" s="153"/>
      <c r="G52" s="153"/>
      <c r="H52" s="153"/>
      <c r="I52" s="153"/>
      <c r="J52" s="157"/>
      <c r="K52" s="162"/>
      <c r="L52" s="168"/>
      <c r="M52" s="84">
        <f>IF(AND(D51=$D$14,E51=$S$14),M51*$U$14,IF(AND(D51=$D$14,E51=$S$15),M51*$U$15,IF(AND(D51=$D$14,E51=$S$16),M51*$U$16,IF(AND(D51=$D$14,E51=$S$17),M51*$U$17,IF(AND(D51=$D$14,E51=$S$18),M51*$U$18,IF(AND(D51=$D$14,E51=$S$19),M51*$U$19,IF(AND(D51=$D$15,E51=$S$14),M51*$W$14,IF(AND(D51=$D$15,E51=$S$15),M51*$W$15,IF(AND(D51=$D$15,E51=$S$16),M51*$W$16,IF(AND(D51=$D$15,E51=$S$17),M51*$W$17,IF(AND(D51=$D$15,E51=$S$18),M51*$W$18,IF(AND(D51=$D$15,E51=$S$19),M51*$W$19,IF(AND(D51=$D$16,E51=$S$14),M51*$Y$14,IF(AND(D51=$D$16,E51=$S$15),M51*$Y$15,IF(AND(D51=$D$16,E51=$S$16),M51*$Y$16,IF(AND(D51=$D$16,E51=$S$17),M51*$Y$17,IF(AND(D51=$D$16,E51=$S$18),M51*$Y$18,IF(AND(D51=$D$16,E51=$S$19),M51*$Y$19,IF(AND(D51=$D$17,E51=$S$14),M51*$AA$14,IF(AND(D51=$D$17,E51=$S$15),M51*$AA$15,IF(AND(D51=$D$17,E51=$S$16),M51*$AA$16,IF(AND(D51=$D$17,E51=$S$17),M51*$AA$17,IF(AND(D51=$D$17,E51=$S$18),M51*$AA$18,IF(AND(D51=$D$17,E51=$S$19),M51*$AA$19,IF(AND(D51=$D$18,E51=$S$14),M51*$AC$14,IF(AND(D51=$D$18,E51=$S$15),M51*$AC$15,IF(AND(D51=$D$18,E51=$S$16),M51*$AC$16,IF(AND(D51=$D$18,E51=$S$17),M51*$AC$17,IF(AND(D51=$D$18,E51=$S$18),M51*$AC$18,IF(AND(D51=$D$18,E51=$S$19),M51*$AC$19,IF(AND(D51=$D$19,E51=$S$14),M51*$AE$14,IF(AND(D51=$D$19,E51=$S$15),M51*$AE$15,IF(AND(D51=$D$19,E51=$S$16),M51*$AE$16,IF(AND(D51=$D$19,E51=$S$17),M51*$AE$17,IF(AND(D51=$D$19,E51=$S$18),M51*$AE$18,IF(AND(D51=$D$19,E51=$S$19),M51*$AE$19,IF(AND(D51=$D$20,E51=$S$14),M51*$AG$14,IF(AND(D51=$D$20,E51=$S$15),M51*$AG$15,IF(AND(D51=$D$20,E51=$S$16),M51*$AG$16,IF(AND(D51=$D$20,E51=$S$17),M51*$AG$17,IF(AND(D51=$D$20,E51=$S$18),M51*$AG$18,IF(AND(D51=$D$20,E51=$S$19),M51*$AG$19,0))))))))))))))))))))))))))))))))))))))))))</f>
        <v>0</v>
      </c>
      <c r="N52" s="112">
        <f>M52*K51</f>
        <v>0</v>
      </c>
      <c r="O52" s="107">
        <f>IF(AND(D51=$D$14,E51=$S$14),O51*$U$14,IF(AND(D51=$D$14,E51=$S$15),O51*$U$15,IF(AND(D51=$D$14,E51=$S$16),O51*$U$16,IF(AND(D51=$D$14,E51=$S$17),O51*$U$17,IF(AND(D51=$D$14,E51=$S$18),O51*$U$18,IF(AND(D51=$D$14,E51=$S$19),O51*$U$19,IF(AND(D51=$D$15,E51=$S$14),O51*$W$14,IF(AND(D51=$D$15,E51=$S$15),O51*$W$15,IF(AND(D51=$D$15,E51=$S$16),O51*$W$16,IF(AND(D51=$D$15,E51=$S$17),O51*$W$17,IF(AND(D51=$D$15,E51=$S$18),O51*$W$18,IF(AND(D51=$D$15,E51=$S$19),O51*$W$19,IF(AND(D51=$D$16,E51=$S$14),O51*$Y$14,IF(AND(D51=$D$16,E51=$S$15),O51*$Y$15,IF(AND(D51=$D$16,E51=$S$16),O51*$Y$16,IF(AND(D51=$D$16,E51=$S$17),O51*$Y$17,IF(AND(D51=$D$16,E51=$S$18),O51*$Y$18,IF(AND(D51=$D$16,E51=$S$19),O51*$Y$19,IF(AND(D51=$D$17,E51=$S$14),O51*$AA$14,IF(AND(D51=$D$17,E51=$S$15),O51*$AA$15,IF(AND(D51=$D$17,E51=$S$16),O51*$AA$16,IF(AND(D51=$D$17,E51=$S$17),O51*$AA$17,IF(AND(D51=$D$17,E51=$S$18),O51*$AA$18,IF(AND(D51=$D$17,E51=$S$19),O51*$AA$19,IF(AND(D51=$D$18,E51=$S$14),O51*$AC$14,IF(AND(D51=$D$18,E51=$S$15),O51*$AC$15,IF(AND(D51=$D$18,E51=$S$16),O51*$AC$16,IF(AND(D51=$D$18,E51=$S$17),O51*$AC$17,IF(AND(D51=$D$18,E51=$S$18),O51*$AC$18,IF(AND(D51=$D$18,E51=$S$19),O51*$AC$19,IF(AND(D51=$D$19,E51=$S$14),O51*$AE$14,IF(AND(D51=$D$19,E51=$S$15),O51*$AE$15,IF(AND(D51=$D$19,E51=$S$16),O51*$AE$16,IF(AND(D51=$D$19,E51=$S$17),O51*$AE$17,IF(AND(D51=$D$19,E51=$S$18),O51*$AE$18,IF(AND(D51=$D$19,E51=$S$19),O51*$AE$19,IF(AND(D51=$D$20,E51=$S$14),O51*$AG$14,IF(AND(D51=$D$20,E51=$S$15),O51*$AG$15,IF(AND(D51=$D$20,E51=$S$16),O51*$AG$16,IF(AND(D51=$D$20,E51=$S$17),O51*$AG$17,IF(AND(D51=$D$20,E51=$S$18),O51*$AG$18,IF(AND(D51=$D$20,E51=$S$19),O51*$AG$19,0))))))))))))))))))))))))))))))))))))))))))*K51</f>
        <v>0</v>
      </c>
      <c r="P52" s="153"/>
      <c r="Q52" s="153"/>
      <c r="R52" s="155"/>
      <c r="S52" s="134" t="str">
        <f t="shared" si="0"/>
        <v/>
      </c>
      <c r="T52" s="82"/>
      <c r="U52" s="31"/>
      <c r="V52" s="31"/>
      <c r="W52" s="31"/>
      <c r="X52" s="31"/>
      <c r="Y52" s="34"/>
      <c r="Z52" s="34"/>
      <c r="AA52" s="32"/>
      <c r="AB52" s="32"/>
      <c r="AC52" s="32"/>
    </row>
    <row r="53" spans="1:29" ht="23.4" x14ac:dyDescent="0.45">
      <c r="A53" s="163">
        <v>5</v>
      </c>
      <c r="B53" s="163"/>
      <c r="C53" s="165"/>
      <c r="D53" s="152"/>
      <c r="E53" s="152"/>
      <c r="F53" s="152"/>
      <c r="G53" s="152"/>
      <c r="H53" s="152"/>
      <c r="I53" s="152"/>
      <c r="J53" s="156"/>
      <c r="K53" s="161">
        <v>1</v>
      </c>
      <c r="L53" s="158"/>
      <c r="M53" s="71"/>
      <c r="N53" s="71">
        <f>+M53</f>
        <v>0</v>
      </c>
      <c r="O53" s="71"/>
      <c r="P53" s="152"/>
      <c r="Q53" s="152"/>
      <c r="R53" s="154"/>
      <c r="S53" s="134" t="str">
        <f t="shared" si="0"/>
        <v/>
      </c>
      <c r="T53" s="82"/>
      <c r="U53" s="31"/>
      <c r="V53" s="31"/>
      <c r="W53" s="31"/>
      <c r="X53" s="31"/>
      <c r="Y53" s="33"/>
      <c r="Z53" s="33"/>
      <c r="AA53" s="32"/>
      <c r="AB53" s="32"/>
      <c r="AC53" s="32"/>
    </row>
    <row r="54" spans="1:29" ht="23.4" hidden="1" x14ac:dyDescent="0.45">
      <c r="A54" s="164"/>
      <c r="B54" s="164"/>
      <c r="C54" s="166"/>
      <c r="D54" s="153"/>
      <c r="E54" s="153"/>
      <c r="F54" s="153"/>
      <c r="G54" s="153"/>
      <c r="H54" s="153"/>
      <c r="I54" s="153"/>
      <c r="J54" s="157"/>
      <c r="K54" s="162"/>
      <c r="L54" s="159"/>
      <c r="M54" s="84">
        <f>IF(AND(D53=$D$14,E53=$S$14),M53*$U$14,IF(AND(D53=$D$14,E53=$S$15),M53*$U$15,IF(AND(D53=$D$14,E53=$S$16),M53*$U$16,IF(AND(D53=$D$14,E53=$S$17),M53*$U$17,IF(AND(D53=$D$14,E53=$S$18),M53*$U$18,IF(AND(D53=$D$14,E53=$S$19),M53*$U$19,IF(AND(D53=$D$15,E53=$S$14),M53*$W$14,IF(AND(D53=$D$15,E53=$S$15),M53*$W$15,IF(AND(D53=$D$15,E53=$S$16),M53*$W$16,IF(AND(D53=$D$15,E53=$S$17),M53*$W$17,IF(AND(D53=$D$15,E53=$S$18),M53*$W$18,IF(AND(D53=$D$15,E53=$S$19),M53*$W$19,IF(AND(D53=$D$16,E53=$S$14),M53*$Y$14,IF(AND(D53=$D$16,E53=$S$15),M53*$Y$15,IF(AND(D53=$D$16,E53=$S$16),M53*$Y$16,IF(AND(D53=$D$16,E53=$S$17),M53*$Y$17,IF(AND(D53=$D$16,E53=$S$18),M53*$Y$18,IF(AND(D53=$D$16,E53=$S$19),M53*$Y$19,IF(AND(D53=$D$17,E53=$S$14),M53*$AA$14,IF(AND(D53=$D$17,E53=$S$15),M53*$AA$15,IF(AND(D53=$D$17,E53=$S$16),M53*$AA$16,IF(AND(D53=$D$17,E53=$S$17),M53*$AA$17,IF(AND(D53=$D$17,E53=$S$18),M53*$AA$18,IF(AND(D53=$D$17,E53=$S$19),M53*$AA$19,IF(AND(D53=$D$18,E53=$S$14),M53*$AC$14,IF(AND(D53=$D$18,E53=$S$15),M53*$AC$15,IF(AND(D53=$D$18,E53=$S$16),M53*$AC$16,IF(AND(D53=$D$18,E53=$S$17),M53*$AC$17,IF(AND(D53=$D$18,E53=$S$18),M53*$AC$18,IF(AND(D53=$D$18,E53=$S$19),M53*$AC$19,IF(AND(D53=$D$19,E53=$S$14),M53*$AE$14,IF(AND(D53=$D$19,E53=$S$15),M53*$AE$15,IF(AND(D53=$D$19,E53=$S$16),M53*$AE$16,IF(AND(D53=$D$19,E53=$S$17),M53*$AE$17,IF(AND(D53=$D$19,E53=$S$18),M53*$AE$18,IF(AND(D53=$D$19,E53=$S$19),M53*$AE$19,IF(AND(D53=$D$20,E53=$S$14),M53*$AG$14,IF(AND(D53=$D$20,E53=$S$15),M53*$AG$15,IF(AND(D53=$D$20,E53=$S$16),M53*$AG$16,IF(AND(D53=$D$20,E53=$S$17),M53*$AG$17,IF(AND(D53=$D$20,E53=$S$18),M53*$AG$18,IF(AND(D53=$D$20,E53=$S$19),M53*$AG$19,0))))))))))))))))))))))))))))))))))))))))))</f>
        <v>0</v>
      </c>
      <c r="N54" s="112">
        <f>M54*K53</f>
        <v>0</v>
      </c>
      <c r="O54" s="107">
        <f>IF(AND(D53=$D$14,E53=$S$14),O53*$U$14,IF(AND(D53=$D$14,E53=$S$15),O53*$U$15,IF(AND(D53=$D$14,E53=$S$16),O53*$U$16,IF(AND(D53=$D$14,E53=$S$17),O53*$U$17,IF(AND(D53=$D$14,E53=$S$18),O53*$U$18,IF(AND(D53=$D$14,E53=$S$19),O53*$U$19,IF(AND(D53=$D$15,E53=$S$14),O53*$W$14,IF(AND(D53=$D$15,E53=$S$15),O53*$W$15,IF(AND(D53=$D$15,E53=$S$16),O53*$W$16,IF(AND(D53=$D$15,E53=$S$17),O53*$W$17,IF(AND(D53=$D$15,E53=$S$18),O53*$W$18,IF(AND(D53=$D$15,E53=$S$19),O53*$W$19,IF(AND(D53=$D$16,E53=$S$14),O53*$Y$14,IF(AND(D53=$D$16,E53=$S$15),O53*$Y$15,IF(AND(D53=$D$16,E53=$S$16),O53*$Y$16,IF(AND(D53=$D$16,E53=$S$17),O53*$Y$17,IF(AND(D53=$D$16,E53=$S$18),O53*$Y$18,IF(AND(D53=$D$16,E53=$S$19),O53*$Y$19,IF(AND(D53=$D$17,E53=$S$14),O53*$AA$14,IF(AND(D53=$D$17,E53=$S$15),O53*$AA$15,IF(AND(D53=$D$17,E53=$S$16),O53*$AA$16,IF(AND(D53=$D$17,E53=$S$17),O53*$AA$17,IF(AND(D53=$D$17,E53=$S$18),O53*$AA$18,IF(AND(D53=$D$17,E53=$S$19),O53*$AA$19,IF(AND(D53=$D$18,E53=$S$14),O53*$AC$14,IF(AND(D53=$D$18,E53=$S$15),O53*$AC$15,IF(AND(D53=$D$18,E53=$S$16),O53*$AC$16,IF(AND(D53=$D$18,E53=$S$17),O53*$AC$17,IF(AND(D53=$D$18,E53=$S$18),O53*$AC$18,IF(AND(D53=$D$18,E53=$S$19),O53*$AC$19,IF(AND(D53=$D$19,E53=$S$14),O53*$AE$14,IF(AND(D53=$D$19,E53=$S$15),O53*$AE$15,IF(AND(D53=$D$19,E53=$S$16),O53*$AE$16,IF(AND(D53=$D$19,E53=$S$17),O53*$AE$17,IF(AND(D53=$D$19,E53=$S$18),O53*$AE$18,IF(AND(D53=$D$19,E53=$S$19),O53*$AE$19,IF(AND(D53=$D$20,E53=$S$14),O53*$AG$14,IF(AND(D53=$D$20,E53=$S$15),O53*$AG$15,IF(AND(D53=$D$20,E53=$S$16),O53*$AG$16,IF(AND(D53=$D$20,E53=$S$17),O53*$AG$17,IF(AND(D53=$D$20,E53=$S$18),O53*$AG$18,IF(AND(D53=$D$20,E53=$S$19),O53*$AG$19,0))))))))))))))))))))))))))))))))))))))))))*K53</f>
        <v>0</v>
      </c>
      <c r="P54" s="153"/>
      <c r="Q54" s="153"/>
      <c r="R54" s="155"/>
      <c r="S54" s="134" t="str">
        <f t="shared" si="0"/>
        <v/>
      </c>
      <c r="T54" s="82"/>
      <c r="U54" s="31"/>
      <c r="V54" s="31"/>
      <c r="W54" s="31"/>
      <c r="X54" s="31"/>
      <c r="Y54" s="34"/>
      <c r="Z54" s="34"/>
      <c r="AA54" s="32"/>
      <c r="AB54" s="32"/>
      <c r="AC54" s="32"/>
    </row>
    <row r="55" spans="1:29" ht="23.4" x14ac:dyDescent="0.45">
      <c r="A55" s="163">
        <v>6</v>
      </c>
      <c r="B55" s="163"/>
      <c r="C55" s="165"/>
      <c r="D55" s="152"/>
      <c r="E55" s="152"/>
      <c r="F55" s="152"/>
      <c r="G55" s="152"/>
      <c r="H55" s="152"/>
      <c r="I55" s="152"/>
      <c r="J55" s="156"/>
      <c r="K55" s="161">
        <v>1</v>
      </c>
      <c r="L55" s="158"/>
      <c r="M55" s="71"/>
      <c r="N55" s="71">
        <f>+M55</f>
        <v>0</v>
      </c>
      <c r="O55" s="71"/>
      <c r="P55" s="152"/>
      <c r="Q55" s="152"/>
      <c r="R55" s="154"/>
      <c r="S55" s="134" t="str">
        <f t="shared" si="0"/>
        <v/>
      </c>
      <c r="T55" s="82"/>
      <c r="U55" s="31"/>
      <c r="V55" s="31"/>
      <c r="W55" s="31"/>
      <c r="X55" s="31"/>
      <c r="Y55" s="33"/>
      <c r="Z55" s="33"/>
      <c r="AA55" s="32"/>
      <c r="AB55" s="32"/>
      <c r="AC55" s="32"/>
    </row>
    <row r="56" spans="1:29" ht="23.4" hidden="1" x14ac:dyDescent="0.45">
      <c r="A56" s="164"/>
      <c r="B56" s="164"/>
      <c r="C56" s="166"/>
      <c r="D56" s="153"/>
      <c r="E56" s="153"/>
      <c r="F56" s="153"/>
      <c r="G56" s="153"/>
      <c r="H56" s="153"/>
      <c r="I56" s="153"/>
      <c r="J56" s="157"/>
      <c r="K56" s="162"/>
      <c r="L56" s="159"/>
      <c r="M56" s="84">
        <f>IF(AND(D55=$D$14,E55=$S$14),M55*$U$14,IF(AND(D55=$D$14,E55=$S$15),M55*$U$15,IF(AND(D55=$D$14,E55=$S$16),M55*$U$16,IF(AND(D55=$D$14,E55=$S$17),M55*$U$17,IF(AND(D55=$D$14,E55=$S$18),M55*$U$18,IF(AND(D55=$D$14,E55=$S$19),M55*$U$19,IF(AND(D55=$D$15,E55=$S$14),M55*$W$14,IF(AND(D55=$D$15,E55=$S$15),M55*$W$15,IF(AND(D55=$D$15,E55=$S$16),M55*$W$16,IF(AND(D55=$D$15,E55=$S$17),M55*$W$17,IF(AND(D55=$D$15,E55=$S$18),M55*$W$18,IF(AND(D55=$D$15,E55=$S$19),M55*$W$19,IF(AND(D55=$D$16,E55=$S$14),M55*$Y$14,IF(AND(D55=$D$16,E55=$S$15),M55*$Y$15,IF(AND(D55=$D$16,E55=$S$16),M55*$Y$16,IF(AND(D55=$D$16,E55=$S$17),M55*$Y$17,IF(AND(D55=$D$16,E55=$S$18),M55*$Y$18,IF(AND(D55=$D$16,E55=$S$19),M55*$Y$19,IF(AND(D55=$D$17,E55=$S$14),M55*$AA$14,IF(AND(D55=$D$17,E55=$S$15),M55*$AA$15,IF(AND(D55=$D$17,E55=$S$16),M55*$AA$16,IF(AND(D55=$D$17,E55=$S$17),M55*$AA$17,IF(AND(D55=$D$17,E55=$S$18),M55*$AA$18,IF(AND(D55=$D$17,E55=$S$19),M55*$AA$19,IF(AND(D55=$D$18,E55=$S$14),M55*$AC$14,IF(AND(D55=$D$18,E55=$S$15),M55*$AC$15,IF(AND(D55=$D$18,E55=$S$16),M55*$AC$16,IF(AND(D55=$D$18,E55=$S$17),M55*$AC$17,IF(AND(D55=$D$18,E55=$S$18),M55*$AC$18,IF(AND(D55=$D$18,E55=$S$19),M55*$AC$19,IF(AND(D55=$D$19,E55=$S$14),M55*$AE$14,IF(AND(D55=$D$19,E55=$S$15),M55*$AE$15,IF(AND(D55=$D$19,E55=$S$16),M55*$AE$16,IF(AND(D55=$D$19,E55=$S$17),M55*$AE$17,IF(AND(D55=$D$19,E55=$S$18),M55*$AE$18,IF(AND(D55=$D$19,E55=$S$19),M55*$AE$19,IF(AND(D55=$D$20,E55=$S$14),M55*$AG$14,IF(AND(D55=$D$20,E55=$S$15),M55*$AG$15,IF(AND(D55=$D$20,E55=$S$16),M55*$AG$16,IF(AND(D55=$D$20,E55=$S$17),M55*$AG$17,IF(AND(D55=$D$20,E55=$S$18),M55*$AG$18,IF(AND(D55=$D$20,E55=$S$19),M55*$AG$19,0))))))))))))))))))))))))))))))))))))))))))</f>
        <v>0</v>
      </c>
      <c r="N56" s="112">
        <f>M56*K55</f>
        <v>0</v>
      </c>
      <c r="O56" s="107">
        <f>IF(AND(D55=$D$14,E55=$S$14),O55*$U$14,IF(AND(D55=$D$14,E55=$S$15),O55*$U$15,IF(AND(D55=$D$14,E55=$S$16),O55*$U$16,IF(AND(D55=$D$14,E55=$S$17),O55*$U$17,IF(AND(D55=$D$14,E55=$S$18),O55*$U$18,IF(AND(D55=$D$14,E55=$S$19),O55*$U$19,IF(AND(D55=$D$15,E55=$S$14),O55*$W$14,IF(AND(D55=$D$15,E55=$S$15),O55*$W$15,IF(AND(D55=$D$15,E55=$S$16),O55*$W$16,IF(AND(D55=$D$15,E55=$S$17),O55*$W$17,IF(AND(D55=$D$15,E55=$S$18),O55*$W$18,IF(AND(D55=$D$15,E55=$S$19),O55*$W$19,IF(AND(D55=$D$16,E55=$S$14),O55*$Y$14,IF(AND(D55=$D$16,E55=$S$15),O55*$Y$15,IF(AND(D55=$D$16,E55=$S$16),O55*$Y$16,IF(AND(D55=$D$16,E55=$S$17),O55*$Y$17,IF(AND(D55=$D$16,E55=$S$18),O55*$Y$18,IF(AND(D55=$D$16,E55=$S$19),O55*$Y$19,IF(AND(D55=$D$17,E55=$S$14),O55*$AA$14,IF(AND(D55=$D$17,E55=$S$15),O55*$AA$15,IF(AND(D55=$D$17,E55=$S$16),O55*$AA$16,IF(AND(D55=$D$17,E55=$S$17),O55*$AA$17,IF(AND(D55=$D$17,E55=$S$18),O55*$AA$18,IF(AND(D55=$D$17,E55=$S$19),O55*$AA$19,IF(AND(D55=$D$18,E55=$S$14),O55*$AC$14,IF(AND(D55=$D$18,E55=$S$15),O55*$AC$15,IF(AND(D55=$D$18,E55=$S$16),O55*$AC$16,IF(AND(D55=$D$18,E55=$S$17),O55*$AC$17,IF(AND(D55=$D$18,E55=$S$18),O55*$AC$18,IF(AND(D55=$D$18,E55=$S$19),O55*$AC$19,IF(AND(D55=$D$19,E55=$S$14),O55*$AE$14,IF(AND(D55=$D$19,E55=$S$15),O55*$AE$15,IF(AND(D55=$D$19,E55=$S$16),O55*$AE$16,IF(AND(D55=$D$19,E55=$S$17),O55*$AE$17,IF(AND(D55=$D$19,E55=$S$18),O55*$AE$18,IF(AND(D55=$D$19,E55=$S$19),O55*$AE$19,IF(AND(D55=$D$20,E55=$S$14),O55*$AG$14,IF(AND(D55=$D$20,E55=$S$15),O55*$AG$15,IF(AND(D55=$D$20,E55=$S$16),O55*$AG$16,IF(AND(D55=$D$20,E55=$S$17),O55*$AG$17,IF(AND(D55=$D$20,E55=$S$18),O55*$AG$18,IF(AND(D55=$D$20,E55=$S$19),O55*$AG$19,0))))))))))))))))))))))))))))))))))))))))))*K55</f>
        <v>0</v>
      </c>
      <c r="P56" s="153"/>
      <c r="Q56" s="153"/>
      <c r="R56" s="155"/>
      <c r="S56" s="134" t="str">
        <f t="shared" si="0"/>
        <v/>
      </c>
      <c r="T56" s="82"/>
      <c r="U56" s="31"/>
      <c r="V56" s="31"/>
      <c r="W56" s="31"/>
      <c r="X56" s="31"/>
      <c r="Y56" s="34"/>
      <c r="Z56" s="34"/>
      <c r="AA56" s="32"/>
      <c r="AB56" s="32"/>
      <c r="AC56" s="32"/>
    </row>
    <row r="57" spans="1:29" ht="23.4" x14ac:dyDescent="0.45">
      <c r="A57" s="163">
        <v>7</v>
      </c>
      <c r="B57" s="163"/>
      <c r="C57" s="165"/>
      <c r="D57" s="152"/>
      <c r="E57" s="152"/>
      <c r="F57" s="152"/>
      <c r="G57" s="152"/>
      <c r="H57" s="152"/>
      <c r="I57" s="152"/>
      <c r="J57" s="156"/>
      <c r="K57" s="161">
        <v>1</v>
      </c>
      <c r="L57" s="158"/>
      <c r="M57" s="71"/>
      <c r="N57" s="71">
        <f>+M57</f>
        <v>0</v>
      </c>
      <c r="O57" s="71"/>
      <c r="P57" s="152"/>
      <c r="Q57" s="152"/>
      <c r="R57" s="154"/>
      <c r="S57" s="134" t="str">
        <f t="shared" si="0"/>
        <v/>
      </c>
      <c r="T57" s="82"/>
      <c r="U57" s="31"/>
      <c r="V57" s="31"/>
      <c r="W57" s="31"/>
      <c r="X57" s="31"/>
      <c r="Y57" s="33"/>
      <c r="Z57" s="33"/>
      <c r="AA57" s="32"/>
      <c r="AB57" s="32"/>
      <c r="AC57" s="32"/>
    </row>
    <row r="58" spans="1:29" ht="23.4" hidden="1" x14ac:dyDescent="0.45">
      <c r="A58" s="164"/>
      <c r="B58" s="164"/>
      <c r="C58" s="166"/>
      <c r="D58" s="153"/>
      <c r="E58" s="153"/>
      <c r="F58" s="153"/>
      <c r="G58" s="153"/>
      <c r="H58" s="153"/>
      <c r="I58" s="153"/>
      <c r="J58" s="157"/>
      <c r="K58" s="162"/>
      <c r="L58" s="159"/>
      <c r="M58" s="84">
        <f>IF(AND(D57=$D$14,E57=$S$14),M57*$U$14,IF(AND(D57=$D$14,E57=$S$15),M57*$U$15,IF(AND(D57=$D$14,E57=$S$16),M57*$U$16,IF(AND(D57=$D$14,E57=$S$17),M57*$U$17,IF(AND(D57=$D$14,E57=$S$18),M57*$U$18,IF(AND(D57=$D$14,E57=$S$19),M57*$U$19,IF(AND(D57=$D$15,E57=$S$14),M57*$W$14,IF(AND(D57=$D$15,E57=$S$15),M57*$W$15,IF(AND(D57=$D$15,E57=$S$16),M57*$W$16,IF(AND(D57=$D$15,E57=$S$17),M57*$W$17,IF(AND(D57=$D$15,E57=$S$18),M57*$W$18,IF(AND(D57=$D$15,E57=$S$19),M57*$W$19,IF(AND(D57=$D$16,E57=$S$14),M57*$Y$14,IF(AND(D57=$D$16,E57=$S$15),M57*$Y$15,IF(AND(D57=$D$16,E57=$S$16),M57*$Y$16,IF(AND(D57=$D$16,E57=$S$17),M57*$Y$17,IF(AND(D57=$D$16,E57=$S$18),M57*$Y$18,IF(AND(D57=$D$16,E57=$S$19),M57*$Y$19,IF(AND(D57=$D$17,E57=$S$14),M57*$AA$14,IF(AND(D57=$D$17,E57=$S$15),M57*$AA$15,IF(AND(D57=$D$17,E57=$S$16),M57*$AA$16,IF(AND(D57=$D$17,E57=$S$17),M57*$AA$17,IF(AND(D57=$D$17,E57=$S$18),M57*$AA$18,IF(AND(D57=$D$17,E57=$S$19),M57*$AA$19,IF(AND(D57=$D$18,E57=$S$14),M57*$AC$14,IF(AND(D57=$D$18,E57=$S$15),M57*$AC$15,IF(AND(D57=$D$18,E57=$S$16),M57*$AC$16,IF(AND(D57=$D$18,E57=$S$17),M57*$AC$17,IF(AND(D57=$D$18,E57=$S$18),M57*$AC$18,IF(AND(D57=$D$18,E57=$S$19),M57*$AC$19,IF(AND(D57=$D$19,E57=$S$14),M57*$AE$14,IF(AND(D57=$D$19,E57=$S$15),M57*$AE$15,IF(AND(D57=$D$19,E57=$S$16),M57*$AE$16,IF(AND(D57=$D$19,E57=$S$17),M57*$AE$17,IF(AND(D57=$D$19,E57=$S$18),M57*$AE$18,IF(AND(D57=$D$19,E57=$S$19),M57*$AE$19,IF(AND(D57=$D$20,E57=$S$14),M57*$AG$14,IF(AND(D57=$D$20,E57=$S$15),M57*$AG$15,IF(AND(D57=$D$20,E57=$S$16),M57*$AG$16,IF(AND(D57=$D$20,E57=$S$17),M57*$AG$17,IF(AND(D57=$D$20,E57=$S$18),M57*$AG$18,IF(AND(D57=$D$20,E57=$S$19),M57*$AG$19,0))))))))))))))))))))))))))))))))))))))))))</f>
        <v>0</v>
      </c>
      <c r="N58" s="112">
        <f>M58*K57</f>
        <v>0</v>
      </c>
      <c r="O58" s="107">
        <f>IF(AND(D57=$D$14,E57=$S$14),O57*$U$14,IF(AND(D57=$D$14,E57=$S$15),O57*$U$15,IF(AND(D57=$D$14,E57=$S$16),O57*$U$16,IF(AND(D57=$D$14,E57=$S$17),O57*$U$17,IF(AND(D57=$D$14,E57=$S$18),O57*$U$18,IF(AND(D57=$D$14,E57=$S$19),O57*$U$19,IF(AND(D57=$D$15,E57=$S$14),O57*$W$14,IF(AND(D57=$D$15,E57=$S$15),O57*$W$15,IF(AND(D57=$D$15,E57=$S$16),O57*$W$16,IF(AND(D57=$D$15,E57=$S$17),O57*$W$17,IF(AND(D57=$D$15,E57=$S$18),O57*$W$18,IF(AND(D57=$D$15,E57=$S$19),O57*$W$19,IF(AND(D57=$D$16,E57=$S$14),O57*$Y$14,IF(AND(D57=$D$16,E57=$S$15),O57*$Y$15,IF(AND(D57=$D$16,E57=$S$16),O57*$Y$16,IF(AND(D57=$D$16,E57=$S$17),O57*$Y$17,IF(AND(D57=$D$16,E57=$S$18),O57*$Y$18,IF(AND(D57=$D$16,E57=$S$19),O57*$Y$19,IF(AND(D57=$D$17,E57=$S$14),O57*$AA$14,IF(AND(D57=$D$17,E57=$S$15),O57*$AA$15,IF(AND(D57=$D$17,E57=$S$16),O57*$AA$16,IF(AND(D57=$D$17,E57=$S$17),O57*$AA$17,IF(AND(D57=$D$17,E57=$S$18),O57*$AA$18,IF(AND(D57=$D$17,E57=$S$19),O57*$AA$19,IF(AND(D57=$D$18,E57=$S$14),O57*$AC$14,IF(AND(D57=$D$18,E57=$S$15),O57*$AC$15,IF(AND(D57=$D$18,E57=$S$16),O57*$AC$16,IF(AND(D57=$D$18,E57=$S$17),O57*$AC$17,IF(AND(D57=$D$18,E57=$S$18),O57*$AC$18,IF(AND(D57=$D$18,E57=$S$19),O57*$AC$19,IF(AND(D57=$D$19,E57=$S$14),O57*$AE$14,IF(AND(D57=$D$19,E57=$S$15),O57*$AE$15,IF(AND(D57=$D$19,E57=$S$16),O57*$AE$16,IF(AND(D57=$D$19,E57=$S$17),O57*$AE$17,IF(AND(D57=$D$19,E57=$S$18),O57*$AE$18,IF(AND(D57=$D$19,E57=$S$19),O57*$AE$19,IF(AND(D57=$D$20,E57=$S$14),O57*$AG$14,IF(AND(D57=$D$20,E57=$S$15),O57*$AG$15,IF(AND(D57=$D$20,E57=$S$16),O57*$AG$16,IF(AND(D57=$D$20,E57=$S$17),O57*$AG$17,IF(AND(D57=$D$20,E57=$S$18),O57*$AG$18,IF(AND(D57=$D$20,E57=$S$19),O57*$AG$19,0))))))))))))))))))))))))))))))))))))))))))*K57</f>
        <v>0</v>
      </c>
      <c r="P58" s="153"/>
      <c r="Q58" s="153"/>
      <c r="R58" s="155"/>
      <c r="S58" s="134" t="str">
        <f t="shared" si="0"/>
        <v/>
      </c>
      <c r="T58" s="82"/>
      <c r="U58" s="31"/>
      <c r="V58" s="31"/>
      <c r="W58" s="31"/>
      <c r="X58" s="31"/>
      <c r="Y58" s="34"/>
      <c r="Z58" s="34"/>
      <c r="AA58" s="32"/>
      <c r="AB58" s="32"/>
      <c r="AC58" s="32"/>
    </row>
    <row r="59" spans="1:29" ht="23.4" x14ac:dyDescent="0.45">
      <c r="A59" s="163">
        <v>8</v>
      </c>
      <c r="B59" s="163"/>
      <c r="C59" s="165"/>
      <c r="D59" s="152"/>
      <c r="E59" s="152"/>
      <c r="F59" s="152"/>
      <c r="G59" s="152"/>
      <c r="H59" s="152"/>
      <c r="I59" s="152"/>
      <c r="J59" s="156"/>
      <c r="K59" s="161">
        <v>1</v>
      </c>
      <c r="L59" s="158"/>
      <c r="M59" s="71"/>
      <c r="N59" s="71">
        <f>+M59</f>
        <v>0</v>
      </c>
      <c r="O59" s="71"/>
      <c r="P59" s="152"/>
      <c r="Q59" s="152"/>
      <c r="R59" s="154"/>
      <c r="S59" s="134" t="str">
        <f t="shared" si="0"/>
        <v/>
      </c>
      <c r="T59" s="82"/>
      <c r="U59" s="31"/>
      <c r="V59" s="31"/>
      <c r="W59" s="31"/>
      <c r="X59" s="31"/>
      <c r="Y59" s="33"/>
      <c r="Z59" s="33"/>
      <c r="AA59" s="32"/>
      <c r="AB59" s="32"/>
      <c r="AC59" s="32"/>
    </row>
    <row r="60" spans="1:29" ht="23.4" hidden="1" x14ac:dyDescent="0.45">
      <c r="A60" s="164"/>
      <c r="B60" s="164"/>
      <c r="C60" s="166"/>
      <c r="D60" s="153"/>
      <c r="E60" s="153"/>
      <c r="F60" s="153"/>
      <c r="G60" s="153"/>
      <c r="H60" s="153"/>
      <c r="I60" s="153"/>
      <c r="J60" s="157"/>
      <c r="K60" s="162"/>
      <c r="L60" s="159"/>
      <c r="M60" s="84">
        <f>IF(AND(D59=$D$14,E59=$S$14),M59*$U$14,IF(AND(D59=$D$14,E59=$S$15),M59*$U$15,IF(AND(D59=$D$14,E59=$S$16),M59*$U$16,IF(AND(D59=$D$14,E59=$S$17),M59*$U$17,IF(AND(D59=$D$14,E59=$S$18),M59*$U$18,IF(AND(D59=$D$14,E59=$S$19),M59*$U$19,IF(AND(D59=$D$15,E59=$S$14),M59*$W$14,IF(AND(D59=$D$15,E59=$S$15),M59*$W$15,IF(AND(D59=$D$15,E59=$S$16),M59*$W$16,IF(AND(D59=$D$15,E59=$S$17),M59*$W$17,IF(AND(D59=$D$15,E59=$S$18),M59*$W$18,IF(AND(D59=$D$15,E59=$S$19),M59*$W$19,IF(AND(D59=$D$16,E59=$S$14),M59*$Y$14,IF(AND(D59=$D$16,E59=$S$15),M59*$Y$15,IF(AND(D59=$D$16,E59=$S$16),M59*$Y$16,IF(AND(D59=$D$16,E59=$S$17),M59*$Y$17,IF(AND(D59=$D$16,E59=$S$18),M59*$Y$18,IF(AND(D59=$D$16,E59=$S$19),M59*$Y$19,IF(AND(D59=$D$17,E59=$S$14),M59*$AA$14,IF(AND(D59=$D$17,E59=$S$15),M59*$AA$15,IF(AND(D59=$D$17,E59=$S$16),M59*$AA$16,IF(AND(D59=$D$17,E59=$S$17),M59*$AA$17,IF(AND(D59=$D$17,E59=$S$18),M59*$AA$18,IF(AND(D59=$D$17,E59=$S$19),M59*$AA$19,IF(AND(D59=$D$18,E59=$S$14),M59*$AC$14,IF(AND(D59=$D$18,E59=$S$15),M59*$AC$15,IF(AND(D59=$D$18,E59=$S$16),M59*$AC$16,IF(AND(D59=$D$18,E59=$S$17),M59*$AC$17,IF(AND(D59=$D$18,E59=$S$18),M59*$AC$18,IF(AND(D59=$D$18,E59=$S$19),M59*$AC$19,IF(AND(D59=$D$19,E59=$S$14),M59*$AE$14,IF(AND(D59=$D$19,E59=$S$15),M59*$AE$15,IF(AND(D59=$D$19,E59=$S$16),M59*$AE$16,IF(AND(D59=$D$19,E59=$S$17),M59*$AE$17,IF(AND(D59=$D$19,E59=$S$18),M59*$AE$18,IF(AND(D59=$D$19,E59=$S$19),M59*$AE$19,IF(AND(D59=$D$20,E59=$S$14),M59*$AG$14,IF(AND(D59=$D$20,E59=$S$15),M59*$AG$15,IF(AND(D59=$D$20,E59=$S$16),M59*$AG$16,IF(AND(D59=$D$20,E59=$S$17),M59*$AG$17,IF(AND(D59=$D$20,E59=$S$18),M59*$AG$18,IF(AND(D59=$D$20,E59=$S$19),M59*$AG$19,0))))))))))))))))))))))))))))))))))))))))))</f>
        <v>0</v>
      </c>
      <c r="N60" s="112">
        <f>M60*K59</f>
        <v>0</v>
      </c>
      <c r="O60" s="107">
        <f>IF(AND(D59=$D$14,E59=$S$14),O59*$U$14,IF(AND(D59=$D$14,E59=$S$15),O59*$U$15,IF(AND(D59=$D$14,E59=$S$16),O59*$U$16,IF(AND(D59=$D$14,E59=$S$17),O59*$U$17,IF(AND(D59=$D$14,E59=$S$18),O59*$U$18,IF(AND(D59=$D$14,E59=$S$19),O59*$U$19,IF(AND(D59=$D$15,E59=$S$14),O59*$W$14,IF(AND(D59=$D$15,E59=$S$15),O59*$W$15,IF(AND(D59=$D$15,E59=$S$16),O59*$W$16,IF(AND(D59=$D$15,E59=$S$17),O59*$W$17,IF(AND(D59=$D$15,E59=$S$18),O59*$W$18,IF(AND(D59=$D$15,E59=$S$19),O59*$W$19,IF(AND(D59=$D$16,E59=$S$14),O59*$Y$14,IF(AND(D59=$D$16,E59=$S$15),O59*$Y$15,IF(AND(D59=$D$16,E59=$S$16),O59*$Y$16,IF(AND(D59=$D$16,E59=$S$17),O59*$Y$17,IF(AND(D59=$D$16,E59=$S$18),O59*$Y$18,IF(AND(D59=$D$16,E59=$S$19),O59*$Y$19,IF(AND(D59=$D$17,E59=$S$14),O59*$AA$14,IF(AND(D59=$D$17,E59=$S$15),O59*$AA$15,IF(AND(D59=$D$17,E59=$S$16),O59*$AA$16,IF(AND(D59=$D$17,E59=$S$17),O59*$AA$17,IF(AND(D59=$D$17,E59=$S$18),O59*$AA$18,IF(AND(D59=$D$17,E59=$S$19),O59*$AA$19,IF(AND(D59=$D$18,E59=$S$14),O59*$AC$14,IF(AND(D59=$D$18,E59=$S$15),O59*$AC$15,IF(AND(D59=$D$18,E59=$S$16),O59*$AC$16,IF(AND(D59=$D$18,E59=$S$17),O59*$AC$17,IF(AND(D59=$D$18,E59=$S$18),O59*$AC$18,IF(AND(D59=$D$18,E59=$S$19),O59*$AC$19,IF(AND(D59=$D$19,E59=$S$14),O59*$AE$14,IF(AND(D59=$D$19,E59=$S$15),O59*$AE$15,IF(AND(D59=$D$19,E59=$S$16),O59*$AE$16,IF(AND(D59=$D$19,E59=$S$17),O59*$AE$17,IF(AND(D59=$D$19,E59=$S$18),O59*$AE$18,IF(AND(D59=$D$19,E59=$S$19),O59*$AE$19,IF(AND(D59=$D$20,E59=$S$14),O59*$AG$14,IF(AND(D59=$D$20,E59=$S$15),O59*$AG$15,IF(AND(D59=$D$20,E59=$S$16),O59*$AG$16,IF(AND(D59=$D$20,E59=$S$17),O59*$AG$17,IF(AND(D59=$D$20,E59=$S$18),O59*$AG$18,IF(AND(D59=$D$20,E59=$S$19),O59*$AG$19,0))))))))))))))))))))))))))))))))))))))))))*K59</f>
        <v>0</v>
      </c>
      <c r="P60" s="153"/>
      <c r="Q60" s="153"/>
      <c r="R60" s="155"/>
      <c r="S60" s="134" t="str">
        <f t="shared" si="0"/>
        <v/>
      </c>
      <c r="T60" s="82"/>
      <c r="U60" s="31"/>
      <c r="V60" s="31"/>
      <c r="W60" s="31"/>
      <c r="X60" s="31"/>
      <c r="Y60" s="34"/>
      <c r="Z60" s="34"/>
      <c r="AA60" s="32"/>
      <c r="AB60" s="32"/>
      <c r="AC60" s="32"/>
    </row>
    <row r="61" spans="1:29" ht="23.4" x14ac:dyDescent="0.45">
      <c r="A61" s="163">
        <v>9</v>
      </c>
      <c r="B61" s="163"/>
      <c r="C61" s="165"/>
      <c r="D61" s="152"/>
      <c r="E61" s="152"/>
      <c r="F61" s="152"/>
      <c r="G61" s="152"/>
      <c r="H61" s="152"/>
      <c r="I61" s="152"/>
      <c r="J61" s="156"/>
      <c r="K61" s="161">
        <v>1</v>
      </c>
      <c r="L61" s="158"/>
      <c r="M61" s="71"/>
      <c r="N61" s="71">
        <f>+M61</f>
        <v>0</v>
      </c>
      <c r="O61" s="71"/>
      <c r="P61" s="152"/>
      <c r="Q61" s="152"/>
      <c r="R61" s="154"/>
      <c r="S61" s="134" t="str">
        <f t="shared" si="0"/>
        <v/>
      </c>
      <c r="T61" s="82"/>
      <c r="U61" s="31"/>
      <c r="V61" s="31"/>
      <c r="W61" s="31"/>
      <c r="X61" s="31"/>
      <c r="Y61" s="33"/>
      <c r="Z61" s="33"/>
      <c r="AA61" s="32"/>
      <c r="AB61" s="32"/>
      <c r="AC61" s="32"/>
    </row>
    <row r="62" spans="1:29" ht="23.4" hidden="1" x14ac:dyDescent="0.45">
      <c r="A62" s="164"/>
      <c r="B62" s="164"/>
      <c r="C62" s="166"/>
      <c r="D62" s="153"/>
      <c r="E62" s="153"/>
      <c r="F62" s="153"/>
      <c r="G62" s="153"/>
      <c r="H62" s="153"/>
      <c r="I62" s="153"/>
      <c r="J62" s="157"/>
      <c r="K62" s="162"/>
      <c r="L62" s="159"/>
      <c r="M62" s="84">
        <f>IF(AND(D61=$D$14,E61=$S$14),M61*$U$14,IF(AND(D61=$D$14,E61=$S$15),M61*$U$15,IF(AND(D61=$D$14,E61=$S$16),M61*$U$16,IF(AND(D61=$D$14,E61=$S$17),M61*$U$17,IF(AND(D61=$D$14,E61=$S$18),M61*$U$18,IF(AND(D61=$D$14,E61=$S$19),M61*$U$19,IF(AND(D61=$D$15,E61=$S$14),M61*$W$14,IF(AND(D61=$D$15,E61=$S$15),M61*$W$15,IF(AND(D61=$D$15,E61=$S$16),M61*$W$16,IF(AND(D61=$D$15,E61=$S$17),M61*$W$17,IF(AND(D61=$D$15,E61=$S$18),M61*$W$18,IF(AND(D61=$D$15,E61=$S$19),M61*$W$19,IF(AND(D61=$D$16,E61=$S$14),M61*$Y$14,IF(AND(D61=$D$16,E61=$S$15),M61*$Y$15,IF(AND(D61=$D$16,E61=$S$16),M61*$Y$16,IF(AND(D61=$D$16,E61=$S$17),M61*$Y$17,IF(AND(D61=$D$16,E61=$S$18),M61*$Y$18,IF(AND(D61=$D$16,E61=$S$19),M61*$Y$19,IF(AND(D61=$D$17,E61=$S$14),M61*$AA$14,IF(AND(D61=$D$17,E61=$S$15),M61*$AA$15,IF(AND(D61=$D$17,E61=$S$16),M61*$AA$16,IF(AND(D61=$D$17,E61=$S$17),M61*$AA$17,IF(AND(D61=$D$17,E61=$S$18),M61*$AA$18,IF(AND(D61=$D$17,E61=$S$19),M61*$AA$19,IF(AND(D61=$D$18,E61=$S$14),M61*$AC$14,IF(AND(D61=$D$18,E61=$S$15),M61*$AC$15,IF(AND(D61=$D$18,E61=$S$16),M61*$AC$16,IF(AND(D61=$D$18,E61=$S$17),M61*$AC$17,IF(AND(D61=$D$18,E61=$S$18),M61*$AC$18,IF(AND(D61=$D$18,E61=$S$19),M61*$AC$19,IF(AND(D61=$D$19,E61=$S$14),M61*$AE$14,IF(AND(D61=$D$19,E61=$S$15),M61*$AE$15,IF(AND(D61=$D$19,E61=$S$16),M61*$AE$16,IF(AND(D61=$D$19,E61=$S$17),M61*$AE$17,IF(AND(D61=$D$19,E61=$S$18),M61*$AE$18,IF(AND(D61=$D$19,E61=$S$19),M61*$AE$19,IF(AND(D61=$D$20,E61=$S$14),M61*$AG$14,IF(AND(D61=$D$20,E61=$S$15),M61*$AG$15,IF(AND(D61=$D$20,E61=$S$16),M61*$AG$16,IF(AND(D61=$D$20,E61=$S$17),M61*$AG$17,IF(AND(D61=$D$20,E61=$S$18),M61*$AG$18,IF(AND(D61=$D$20,E61=$S$19),M61*$AG$19,0))))))))))))))))))))))))))))))))))))))))))</f>
        <v>0</v>
      </c>
      <c r="N62" s="112">
        <f>M62*K61</f>
        <v>0</v>
      </c>
      <c r="O62" s="107">
        <f>IF(AND(D61=$D$14,E61=$S$14),O61*$U$14,IF(AND(D61=$D$14,E61=$S$15),O61*$U$15,IF(AND(D61=$D$14,E61=$S$16),O61*$U$16,IF(AND(D61=$D$14,E61=$S$17),O61*$U$17,IF(AND(D61=$D$14,E61=$S$18),O61*$U$18,IF(AND(D61=$D$14,E61=$S$19),O61*$U$19,IF(AND(D61=$D$15,E61=$S$14),O61*$W$14,IF(AND(D61=$D$15,E61=$S$15),O61*$W$15,IF(AND(D61=$D$15,E61=$S$16),O61*$W$16,IF(AND(D61=$D$15,E61=$S$17),O61*$W$17,IF(AND(D61=$D$15,E61=$S$18),O61*$W$18,IF(AND(D61=$D$15,E61=$S$19),O61*$W$19,IF(AND(D61=$D$16,E61=$S$14),O61*$Y$14,IF(AND(D61=$D$16,E61=$S$15),O61*$Y$15,IF(AND(D61=$D$16,E61=$S$16),O61*$Y$16,IF(AND(D61=$D$16,E61=$S$17),O61*$Y$17,IF(AND(D61=$D$16,E61=$S$18),O61*$Y$18,IF(AND(D61=$D$16,E61=$S$19),O61*$Y$19,IF(AND(D61=$D$17,E61=$S$14),O61*$AA$14,IF(AND(D61=$D$17,E61=$S$15),O61*$AA$15,IF(AND(D61=$D$17,E61=$S$16),O61*$AA$16,IF(AND(D61=$D$17,E61=$S$17),O61*$AA$17,IF(AND(D61=$D$17,E61=$S$18),O61*$AA$18,IF(AND(D61=$D$17,E61=$S$19),O61*$AA$19,IF(AND(D61=$D$18,E61=$S$14),O61*$AC$14,IF(AND(D61=$D$18,E61=$S$15),O61*$AC$15,IF(AND(D61=$D$18,E61=$S$16),O61*$AC$16,IF(AND(D61=$D$18,E61=$S$17),O61*$AC$17,IF(AND(D61=$D$18,E61=$S$18),O61*$AC$18,IF(AND(D61=$D$18,E61=$S$19),O61*$AC$19,IF(AND(D61=$D$19,E61=$S$14),O61*$AE$14,IF(AND(D61=$D$19,E61=$S$15),O61*$AE$15,IF(AND(D61=$D$19,E61=$S$16),O61*$AE$16,IF(AND(D61=$D$19,E61=$S$17),O61*$AE$17,IF(AND(D61=$D$19,E61=$S$18),O61*$AE$18,IF(AND(D61=$D$19,E61=$S$19),O61*$AE$19,IF(AND(D61=$D$20,E61=$S$14),O61*$AG$14,IF(AND(D61=$D$20,E61=$S$15),O61*$AG$15,IF(AND(D61=$D$20,E61=$S$16),O61*$AG$16,IF(AND(D61=$D$20,E61=$S$17),O61*$AG$17,IF(AND(D61=$D$20,E61=$S$18),O61*$AG$18,IF(AND(D61=$D$20,E61=$S$19),O61*$AG$19,0))))))))))))))))))))))))))))))))))))))))))*K61</f>
        <v>0</v>
      </c>
      <c r="P62" s="153"/>
      <c r="Q62" s="153"/>
      <c r="R62" s="155"/>
      <c r="S62" s="134" t="str">
        <f t="shared" si="0"/>
        <v/>
      </c>
      <c r="T62" s="82"/>
      <c r="U62" s="31"/>
      <c r="V62" s="31"/>
      <c r="W62" s="31"/>
      <c r="X62" s="31"/>
      <c r="Y62" s="34"/>
      <c r="Z62" s="34"/>
      <c r="AA62" s="32"/>
      <c r="AB62" s="32"/>
      <c r="AC62" s="32"/>
    </row>
    <row r="63" spans="1:29" ht="23.4" x14ac:dyDescent="0.45">
      <c r="A63" s="163">
        <v>10</v>
      </c>
      <c r="B63" s="163"/>
      <c r="C63" s="165"/>
      <c r="D63" s="152"/>
      <c r="E63" s="152"/>
      <c r="F63" s="152"/>
      <c r="G63" s="152"/>
      <c r="H63" s="152"/>
      <c r="I63" s="152"/>
      <c r="J63" s="156"/>
      <c r="K63" s="161">
        <v>1</v>
      </c>
      <c r="L63" s="158"/>
      <c r="M63" s="71"/>
      <c r="N63" s="71">
        <f>+M63</f>
        <v>0</v>
      </c>
      <c r="O63" s="71"/>
      <c r="P63" s="152"/>
      <c r="Q63" s="152"/>
      <c r="R63" s="154"/>
      <c r="S63" s="134" t="str">
        <f t="shared" si="0"/>
        <v/>
      </c>
      <c r="T63" s="82"/>
      <c r="U63" s="31"/>
      <c r="V63" s="31"/>
      <c r="W63" s="31"/>
      <c r="X63" s="31"/>
      <c r="Y63" s="33"/>
      <c r="Z63" s="33"/>
      <c r="AA63" s="32"/>
      <c r="AB63" s="32"/>
      <c r="AC63" s="32"/>
    </row>
    <row r="64" spans="1:29" ht="23.4" hidden="1" x14ac:dyDescent="0.45">
      <c r="A64" s="164"/>
      <c r="B64" s="164"/>
      <c r="C64" s="166"/>
      <c r="D64" s="153"/>
      <c r="E64" s="153"/>
      <c r="F64" s="153"/>
      <c r="G64" s="153"/>
      <c r="H64" s="153"/>
      <c r="I64" s="153"/>
      <c r="J64" s="157"/>
      <c r="K64" s="162"/>
      <c r="L64" s="159"/>
      <c r="M64" s="84">
        <f>IF(AND(D63=$D$14,E63=$S$14),M63*$U$14,IF(AND(D63=$D$14,E63=$S$15),M63*$U$15,IF(AND(D63=$D$14,E63=$S$16),M63*$U$16,IF(AND(D63=$D$14,E63=$S$17),M63*$U$17,IF(AND(D63=$D$14,E63=$S$18),M63*$U$18,IF(AND(D63=$D$14,E63=$S$19),M63*$U$19,IF(AND(D63=$D$15,E63=$S$14),M63*$W$14,IF(AND(D63=$D$15,E63=$S$15),M63*$W$15,IF(AND(D63=$D$15,E63=$S$16),M63*$W$16,IF(AND(D63=$D$15,E63=$S$17),M63*$W$17,IF(AND(D63=$D$15,E63=$S$18),M63*$W$18,IF(AND(D63=$D$15,E63=$S$19),M63*$W$19,IF(AND(D63=$D$16,E63=$S$14),M63*$Y$14,IF(AND(D63=$D$16,E63=$S$15),M63*$Y$15,IF(AND(D63=$D$16,E63=$S$16),M63*$Y$16,IF(AND(D63=$D$16,E63=$S$17),M63*$Y$17,IF(AND(D63=$D$16,E63=$S$18),M63*$Y$18,IF(AND(D63=$D$16,E63=$S$19),M63*$Y$19,IF(AND(D63=$D$17,E63=$S$14),M63*$AA$14,IF(AND(D63=$D$17,E63=$S$15),M63*$AA$15,IF(AND(D63=$D$17,E63=$S$16),M63*$AA$16,IF(AND(D63=$D$17,E63=$S$17),M63*$AA$17,IF(AND(D63=$D$17,E63=$S$18),M63*$AA$18,IF(AND(D63=$D$17,E63=$S$19),M63*$AA$19,IF(AND(D63=$D$18,E63=$S$14),M63*$AC$14,IF(AND(D63=$D$18,E63=$S$15),M63*$AC$15,IF(AND(D63=$D$18,E63=$S$16),M63*$AC$16,IF(AND(D63=$D$18,E63=$S$17),M63*$AC$17,IF(AND(D63=$D$18,E63=$S$18),M63*$AC$18,IF(AND(D63=$D$18,E63=$S$19),M63*$AC$19,IF(AND(D63=$D$19,E63=$S$14),M63*$AE$14,IF(AND(D63=$D$19,E63=$S$15),M63*$AE$15,IF(AND(D63=$D$19,E63=$S$16),M63*$AE$16,IF(AND(D63=$D$19,E63=$S$17),M63*$AE$17,IF(AND(D63=$D$19,E63=$S$18),M63*$AE$18,IF(AND(D63=$D$19,E63=$S$19),M63*$AE$19,IF(AND(D63=$D$20,E63=$S$14),M63*$AG$14,IF(AND(D63=$D$20,E63=$S$15),M63*$AG$15,IF(AND(D63=$D$20,E63=$S$16),M63*$AG$16,IF(AND(D63=$D$20,E63=$S$17),M63*$AG$17,IF(AND(D63=$D$20,E63=$S$18),M63*$AG$18,IF(AND(D63=$D$20,E63=$S$19),M63*$AG$19,0))))))))))))))))))))))))))))))))))))))))))</f>
        <v>0</v>
      </c>
      <c r="N64" s="112">
        <f>M64*K63</f>
        <v>0</v>
      </c>
      <c r="O64" s="107">
        <f>IF(AND(D63=$D$14,E63=$S$14),O63*$U$14,IF(AND(D63=$D$14,E63=$S$15),O63*$U$15,IF(AND(D63=$D$14,E63=$S$16),O63*$U$16,IF(AND(D63=$D$14,E63=$S$17),O63*$U$17,IF(AND(D63=$D$14,E63=$S$18),O63*$U$18,IF(AND(D63=$D$14,E63=$S$19),O63*$U$19,IF(AND(D63=$D$15,E63=$S$14),O63*$W$14,IF(AND(D63=$D$15,E63=$S$15),O63*$W$15,IF(AND(D63=$D$15,E63=$S$16),O63*$W$16,IF(AND(D63=$D$15,E63=$S$17),O63*$W$17,IF(AND(D63=$D$15,E63=$S$18),O63*$W$18,IF(AND(D63=$D$15,E63=$S$19),O63*$W$19,IF(AND(D63=$D$16,E63=$S$14),O63*$Y$14,IF(AND(D63=$D$16,E63=$S$15),O63*$Y$15,IF(AND(D63=$D$16,E63=$S$16),O63*$Y$16,IF(AND(D63=$D$16,E63=$S$17),O63*$Y$17,IF(AND(D63=$D$16,E63=$S$18),O63*$Y$18,IF(AND(D63=$D$16,E63=$S$19),O63*$Y$19,IF(AND(D63=$D$17,E63=$S$14),O63*$AA$14,IF(AND(D63=$D$17,E63=$S$15),O63*$AA$15,IF(AND(D63=$D$17,E63=$S$16),O63*$AA$16,IF(AND(D63=$D$17,E63=$S$17),O63*$AA$17,IF(AND(D63=$D$17,E63=$S$18),O63*$AA$18,IF(AND(D63=$D$17,E63=$S$19),O63*$AA$19,IF(AND(D63=$D$18,E63=$S$14),O63*$AC$14,IF(AND(D63=$D$18,E63=$S$15),O63*$AC$15,IF(AND(D63=$D$18,E63=$S$16),O63*$AC$16,IF(AND(D63=$D$18,E63=$S$17),O63*$AC$17,IF(AND(D63=$D$18,E63=$S$18),O63*$AC$18,IF(AND(D63=$D$18,E63=$S$19),O63*$AC$19,IF(AND(D63=$D$19,E63=$S$14),O63*$AE$14,IF(AND(D63=$D$19,E63=$S$15),O63*$AE$15,IF(AND(D63=$D$19,E63=$S$16),O63*$AE$16,IF(AND(D63=$D$19,E63=$S$17),O63*$AE$17,IF(AND(D63=$D$19,E63=$S$18),O63*$AE$18,IF(AND(D63=$D$19,E63=$S$19),O63*$AE$19,IF(AND(D63=$D$20,E63=$S$14),O63*$AG$14,IF(AND(D63=$D$20,E63=$S$15),O63*$AG$15,IF(AND(D63=$D$20,E63=$S$16),O63*$AG$16,IF(AND(D63=$D$20,E63=$S$17),O63*$AG$17,IF(AND(D63=$D$20,E63=$S$18),O63*$AG$18,IF(AND(D63=$D$20,E63=$S$19),O63*$AG$19,0))))))))))))))))))))))))))))))))))))))))))*K63</f>
        <v>0</v>
      </c>
      <c r="P64" s="153"/>
      <c r="Q64" s="153"/>
      <c r="R64" s="155"/>
      <c r="S64" s="134" t="str">
        <f t="shared" si="0"/>
        <v/>
      </c>
      <c r="T64" s="82"/>
      <c r="U64" s="31"/>
      <c r="V64" s="31"/>
      <c r="W64" s="31"/>
      <c r="X64" s="31"/>
      <c r="Y64" s="34"/>
      <c r="Z64" s="34"/>
      <c r="AA64" s="32"/>
      <c r="AB64" s="32"/>
      <c r="AC64" s="32"/>
    </row>
    <row r="65" spans="1:29" ht="23.4" x14ac:dyDescent="0.45">
      <c r="A65" s="163">
        <v>11</v>
      </c>
      <c r="B65" s="163"/>
      <c r="C65" s="165"/>
      <c r="D65" s="152"/>
      <c r="E65" s="152"/>
      <c r="F65" s="152"/>
      <c r="G65" s="152"/>
      <c r="H65" s="152"/>
      <c r="I65" s="152"/>
      <c r="J65" s="156"/>
      <c r="K65" s="161">
        <v>1</v>
      </c>
      <c r="L65" s="158"/>
      <c r="M65" s="71"/>
      <c r="N65" s="71">
        <f>+M65</f>
        <v>0</v>
      </c>
      <c r="O65" s="71"/>
      <c r="P65" s="152"/>
      <c r="Q65" s="152"/>
      <c r="R65" s="154"/>
      <c r="S65" s="134" t="str">
        <f t="shared" si="0"/>
        <v/>
      </c>
      <c r="T65" s="82"/>
      <c r="U65" s="31"/>
      <c r="V65" s="31"/>
      <c r="W65" s="31"/>
      <c r="X65" s="31"/>
      <c r="Y65" s="33"/>
      <c r="Z65" s="33"/>
      <c r="AA65" s="32"/>
      <c r="AB65" s="32"/>
      <c r="AC65" s="32"/>
    </row>
    <row r="66" spans="1:29" ht="23.4" hidden="1" x14ac:dyDescent="0.45">
      <c r="A66" s="164"/>
      <c r="B66" s="164"/>
      <c r="C66" s="166"/>
      <c r="D66" s="153"/>
      <c r="E66" s="153"/>
      <c r="F66" s="153"/>
      <c r="G66" s="153"/>
      <c r="H66" s="153"/>
      <c r="I66" s="153"/>
      <c r="J66" s="157"/>
      <c r="K66" s="162"/>
      <c r="L66" s="159"/>
      <c r="M66" s="84">
        <f>IF(AND(D65=$D$14,E65=$S$14),M65*$U$14,IF(AND(D65=$D$14,E65=$S$15),M65*$U$15,IF(AND(D65=$D$14,E65=$S$16),M65*$U$16,IF(AND(D65=$D$14,E65=$S$17),M65*$U$17,IF(AND(D65=$D$14,E65=$S$18),M65*$U$18,IF(AND(D65=$D$14,E65=$S$19),M65*$U$19,IF(AND(D65=$D$15,E65=$S$14),M65*$W$14,IF(AND(D65=$D$15,E65=$S$15),M65*$W$15,IF(AND(D65=$D$15,E65=$S$16),M65*$W$16,IF(AND(D65=$D$15,E65=$S$17),M65*$W$17,IF(AND(D65=$D$15,E65=$S$18),M65*$W$18,IF(AND(D65=$D$15,E65=$S$19),M65*$W$19,IF(AND(D65=$D$16,E65=$S$14),M65*$Y$14,IF(AND(D65=$D$16,E65=$S$15),M65*$Y$15,IF(AND(D65=$D$16,E65=$S$16),M65*$Y$16,IF(AND(D65=$D$16,E65=$S$17),M65*$Y$17,IF(AND(D65=$D$16,E65=$S$18),M65*$Y$18,IF(AND(D65=$D$16,E65=$S$19),M65*$Y$19,IF(AND(D65=$D$17,E65=$S$14),M65*$AA$14,IF(AND(D65=$D$17,E65=$S$15),M65*$AA$15,IF(AND(D65=$D$17,E65=$S$16),M65*$AA$16,IF(AND(D65=$D$17,E65=$S$17),M65*$AA$17,IF(AND(D65=$D$17,E65=$S$18),M65*$AA$18,IF(AND(D65=$D$17,E65=$S$19),M65*$AA$19,IF(AND(D65=$D$18,E65=$S$14),M65*$AC$14,IF(AND(D65=$D$18,E65=$S$15),M65*$AC$15,IF(AND(D65=$D$18,E65=$S$16),M65*$AC$16,IF(AND(D65=$D$18,E65=$S$17),M65*$AC$17,IF(AND(D65=$D$18,E65=$S$18),M65*$AC$18,IF(AND(D65=$D$18,E65=$S$19),M65*$AC$19,IF(AND(D65=$D$19,E65=$S$14),M65*$AE$14,IF(AND(D65=$D$19,E65=$S$15),M65*$AE$15,IF(AND(D65=$D$19,E65=$S$16),M65*$AE$16,IF(AND(D65=$D$19,E65=$S$17),M65*$AE$17,IF(AND(D65=$D$19,E65=$S$18),M65*$AE$18,IF(AND(D65=$D$19,E65=$S$19),M65*$AE$19,IF(AND(D65=$D$20,E65=$S$14),M65*$AG$14,IF(AND(D65=$D$20,E65=$S$15),M65*$AG$15,IF(AND(D65=$D$20,E65=$S$16),M65*$AG$16,IF(AND(D65=$D$20,E65=$S$17),M65*$AG$17,IF(AND(D65=$D$20,E65=$S$18),M65*$AG$18,IF(AND(D65=$D$20,E65=$S$19),M65*$AG$19,0))))))))))))))))))))))))))))))))))))))))))</f>
        <v>0</v>
      </c>
      <c r="N66" s="112">
        <f>M66*K65</f>
        <v>0</v>
      </c>
      <c r="O66" s="107">
        <f>IF(AND(D65=$D$14,E65=$S$14),O65*$U$14,IF(AND(D65=$D$14,E65=$S$15),O65*$U$15,IF(AND(D65=$D$14,E65=$S$16),O65*$U$16,IF(AND(D65=$D$14,E65=$S$17),O65*$U$17,IF(AND(D65=$D$14,E65=$S$18),O65*$U$18,IF(AND(D65=$D$14,E65=$S$19),O65*$U$19,IF(AND(D65=$D$15,E65=$S$14),O65*$W$14,IF(AND(D65=$D$15,E65=$S$15),O65*$W$15,IF(AND(D65=$D$15,E65=$S$16),O65*$W$16,IF(AND(D65=$D$15,E65=$S$17),O65*$W$17,IF(AND(D65=$D$15,E65=$S$18),O65*$W$18,IF(AND(D65=$D$15,E65=$S$19),O65*$W$19,IF(AND(D65=$D$16,E65=$S$14),O65*$Y$14,IF(AND(D65=$D$16,E65=$S$15),O65*$Y$15,IF(AND(D65=$D$16,E65=$S$16),O65*$Y$16,IF(AND(D65=$D$16,E65=$S$17),O65*$Y$17,IF(AND(D65=$D$16,E65=$S$18),O65*$Y$18,IF(AND(D65=$D$16,E65=$S$19),O65*$Y$19,IF(AND(D65=$D$17,E65=$S$14),O65*$AA$14,IF(AND(D65=$D$17,E65=$S$15),O65*$AA$15,IF(AND(D65=$D$17,E65=$S$16),O65*$AA$16,IF(AND(D65=$D$17,E65=$S$17),O65*$AA$17,IF(AND(D65=$D$17,E65=$S$18),O65*$AA$18,IF(AND(D65=$D$17,E65=$S$19),O65*$AA$19,IF(AND(D65=$D$18,E65=$S$14),O65*$AC$14,IF(AND(D65=$D$18,E65=$S$15),O65*$AC$15,IF(AND(D65=$D$18,E65=$S$16),O65*$AC$16,IF(AND(D65=$D$18,E65=$S$17),O65*$AC$17,IF(AND(D65=$D$18,E65=$S$18),O65*$AC$18,IF(AND(D65=$D$18,E65=$S$19),O65*$AC$19,IF(AND(D65=$D$19,E65=$S$14),O65*$AE$14,IF(AND(D65=$D$19,E65=$S$15),O65*$AE$15,IF(AND(D65=$D$19,E65=$S$16),O65*$AE$16,IF(AND(D65=$D$19,E65=$S$17),O65*$AE$17,IF(AND(D65=$D$19,E65=$S$18),O65*$AE$18,IF(AND(D65=$D$19,E65=$S$19),O65*$AE$19,IF(AND(D65=$D$20,E65=$S$14),O65*$AG$14,IF(AND(D65=$D$20,E65=$S$15),O65*$AG$15,IF(AND(D65=$D$20,E65=$S$16),O65*$AG$16,IF(AND(D65=$D$20,E65=$S$17),O65*$AG$17,IF(AND(D65=$D$20,E65=$S$18),O65*$AG$18,IF(AND(D65=$D$20,E65=$S$19),O65*$AG$19,0))))))))))))))))))))))))))))))))))))))))))*K65</f>
        <v>0</v>
      </c>
      <c r="P66" s="153"/>
      <c r="Q66" s="153"/>
      <c r="R66" s="155"/>
      <c r="S66" s="134" t="str">
        <f t="shared" si="0"/>
        <v/>
      </c>
      <c r="T66" s="82"/>
      <c r="U66" s="31"/>
      <c r="V66" s="31"/>
      <c r="W66" s="31"/>
      <c r="X66" s="31"/>
      <c r="Y66" s="34"/>
      <c r="Z66" s="34"/>
      <c r="AA66" s="32"/>
      <c r="AB66" s="32"/>
      <c r="AC66" s="32"/>
    </row>
    <row r="67" spans="1:29" ht="23.4" x14ac:dyDescent="0.45">
      <c r="A67" s="163">
        <v>12</v>
      </c>
      <c r="B67" s="163"/>
      <c r="C67" s="165"/>
      <c r="D67" s="152"/>
      <c r="E67" s="152"/>
      <c r="F67" s="152"/>
      <c r="G67" s="152"/>
      <c r="H67" s="152"/>
      <c r="I67" s="152"/>
      <c r="J67" s="156"/>
      <c r="K67" s="161">
        <v>1</v>
      </c>
      <c r="L67" s="158"/>
      <c r="M67" s="71"/>
      <c r="N67" s="71">
        <f>+M67</f>
        <v>0</v>
      </c>
      <c r="O67" s="71"/>
      <c r="P67" s="152"/>
      <c r="Q67" s="152"/>
      <c r="R67" s="154"/>
      <c r="S67" s="134" t="str">
        <f t="shared" si="0"/>
        <v/>
      </c>
      <c r="T67" s="82"/>
      <c r="U67" s="31"/>
      <c r="V67" s="31"/>
      <c r="W67" s="31"/>
      <c r="X67" s="31"/>
      <c r="Y67" s="33"/>
      <c r="Z67" s="33"/>
      <c r="AA67" s="32"/>
      <c r="AB67" s="32"/>
      <c r="AC67" s="32"/>
    </row>
    <row r="68" spans="1:29" ht="23.4" hidden="1" x14ac:dyDescent="0.45">
      <c r="A68" s="164"/>
      <c r="B68" s="164"/>
      <c r="C68" s="166"/>
      <c r="D68" s="153"/>
      <c r="E68" s="153"/>
      <c r="F68" s="153"/>
      <c r="G68" s="153"/>
      <c r="H68" s="153"/>
      <c r="I68" s="153"/>
      <c r="J68" s="157"/>
      <c r="K68" s="162"/>
      <c r="L68" s="159"/>
      <c r="M68" s="84">
        <f>IF(AND(D67=$D$14,E67=$S$14),M67*$U$14,IF(AND(D67=$D$14,E67=$S$15),M67*$U$15,IF(AND(D67=$D$14,E67=$S$16),M67*$U$16,IF(AND(D67=$D$14,E67=$S$17),M67*$U$17,IF(AND(D67=$D$14,E67=$S$18),M67*$U$18,IF(AND(D67=$D$14,E67=$S$19),M67*$U$19,IF(AND(D67=$D$15,E67=$S$14),M67*$W$14,IF(AND(D67=$D$15,E67=$S$15),M67*$W$15,IF(AND(D67=$D$15,E67=$S$16),M67*$W$16,IF(AND(D67=$D$15,E67=$S$17),M67*$W$17,IF(AND(D67=$D$15,E67=$S$18),M67*$W$18,IF(AND(D67=$D$15,E67=$S$19),M67*$W$19,IF(AND(D67=$D$16,E67=$S$14),M67*$Y$14,IF(AND(D67=$D$16,E67=$S$15),M67*$Y$15,IF(AND(D67=$D$16,E67=$S$16),M67*$Y$16,IF(AND(D67=$D$16,E67=$S$17),M67*$Y$17,IF(AND(D67=$D$16,E67=$S$18),M67*$Y$18,IF(AND(D67=$D$16,E67=$S$19),M67*$Y$19,IF(AND(D67=$D$17,E67=$S$14),M67*$AA$14,IF(AND(D67=$D$17,E67=$S$15),M67*$AA$15,IF(AND(D67=$D$17,E67=$S$16),M67*$AA$16,IF(AND(D67=$D$17,E67=$S$17),M67*$AA$17,IF(AND(D67=$D$17,E67=$S$18),M67*$AA$18,IF(AND(D67=$D$17,E67=$S$19),M67*$AA$19,IF(AND(D67=$D$18,E67=$S$14),M67*$AC$14,IF(AND(D67=$D$18,E67=$S$15),M67*$AC$15,IF(AND(D67=$D$18,E67=$S$16),M67*$AC$16,IF(AND(D67=$D$18,E67=$S$17),M67*$AC$17,IF(AND(D67=$D$18,E67=$S$18),M67*$AC$18,IF(AND(D67=$D$18,E67=$S$19),M67*$AC$19,IF(AND(D67=$D$19,E67=$S$14),M67*$AE$14,IF(AND(D67=$D$19,E67=$S$15),M67*$AE$15,IF(AND(D67=$D$19,E67=$S$16),M67*$AE$16,IF(AND(D67=$D$19,E67=$S$17),M67*$AE$17,IF(AND(D67=$D$19,E67=$S$18),M67*$AE$18,IF(AND(D67=$D$19,E67=$S$19),M67*$AE$19,IF(AND(D67=$D$20,E67=$S$14),M67*$AG$14,IF(AND(D67=$D$20,E67=$S$15),M67*$AG$15,IF(AND(D67=$D$20,E67=$S$16),M67*$AG$16,IF(AND(D67=$D$20,E67=$S$17),M67*$AG$17,IF(AND(D67=$D$20,E67=$S$18),M67*$AG$18,IF(AND(D67=$D$20,E67=$S$19),M67*$AG$19,0))))))))))))))))))))))))))))))))))))))))))</f>
        <v>0</v>
      </c>
      <c r="N68" s="112">
        <f>M68*K67</f>
        <v>0</v>
      </c>
      <c r="O68" s="107">
        <f>IF(AND(D67=$D$14,E67=$S$14),O67*$U$14,IF(AND(D67=$D$14,E67=$S$15),O67*$U$15,IF(AND(D67=$D$14,E67=$S$16),O67*$U$16,IF(AND(D67=$D$14,E67=$S$17),O67*$U$17,IF(AND(D67=$D$14,E67=$S$18),O67*$U$18,IF(AND(D67=$D$14,E67=$S$19),O67*$U$19,IF(AND(D67=$D$15,E67=$S$14),O67*$W$14,IF(AND(D67=$D$15,E67=$S$15),O67*$W$15,IF(AND(D67=$D$15,E67=$S$16),O67*$W$16,IF(AND(D67=$D$15,E67=$S$17),O67*$W$17,IF(AND(D67=$D$15,E67=$S$18),O67*$W$18,IF(AND(D67=$D$15,E67=$S$19),O67*$W$19,IF(AND(D67=$D$16,E67=$S$14),O67*$Y$14,IF(AND(D67=$D$16,E67=$S$15),O67*$Y$15,IF(AND(D67=$D$16,E67=$S$16),O67*$Y$16,IF(AND(D67=$D$16,E67=$S$17),O67*$Y$17,IF(AND(D67=$D$16,E67=$S$18),O67*$Y$18,IF(AND(D67=$D$16,E67=$S$19),O67*$Y$19,IF(AND(D67=$D$17,E67=$S$14),O67*$AA$14,IF(AND(D67=$D$17,E67=$S$15),O67*$AA$15,IF(AND(D67=$D$17,E67=$S$16),O67*$AA$16,IF(AND(D67=$D$17,E67=$S$17),O67*$AA$17,IF(AND(D67=$D$17,E67=$S$18),O67*$AA$18,IF(AND(D67=$D$17,E67=$S$19),O67*$AA$19,IF(AND(D67=$D$18,E67=$S$14),O67*$AC$14,IF(AND(D67=$D$18,E67=$S$15),O67*$AC$15,IF(AND(D67=$D$18,E67=$S$16),O67*$AC$16,IF(AND(D67=$D$18,E67=$S$17),O67*$AC$17,IF(AND(D67=$D$18,E67=$S$18),O67*$AC$18,IF(AND(D67=$D$18,E67=$S$19),O67*$AC$19,IF(AND(D67=$D$19,E67=$S$14),O67*$AE$14,IF(AND(D67=$D$19,E67=$S$15),O67*$AE$15,IF(AND(D67=$D$19,E67=$S$16),O67*$AE$16,IF(AND(D67=$D$19,E67=$S$17),O67*$AE$17,IF(AND(D67=$D$19,E67=$S$18),O67*$AE$18,IF(AND(D67=$D$19,E67=$S$19),O67*$AE$19,IF(AND(D67=$D$20,E67=$S$14),O67*$AG$14,IF(AND(D67=$D$20,E67=$S$15),O67*$AG$15,IF(AND(D67=$D$20,E67=$S$16),O67*$AG$16,IF(AND(D67=$D$20,E67=$S$17),O67*$AG$17,IF(AND(D67=$D$20,E67=$S$18),O67*$AG$18,IF(AND(D67=$D$20,E67=$S$19),O67*$AG$19,0))))))))))))))))))))))))))))))))))))))))))*K67</f>
        <v>0</v>
      </c>
      <c r="P68" s="153"/>
      <c r="Q68" s="153"/>
      <c r="R68" s="155"/>
      <c r="S68" s="134" t="str">
        <f t="shared" si="0"/>
        <v/>
      </c>
      <c r="T68" s="82"/>
      <c r="U68" s="31"/>
      <c r="V68" s="31"/>
      <c r="W68" s="31"/>
      <c r="X68" s="31"/>
      <c r="Y68" s="34"/>
      <c r="Z68" s="34"/>
      <c r="AA68" s="32"/>
      <c r="AB68" s="32"/>
      <c r="AC68" s="32"/>
    </row>
    <row r="69" spans="1:29" ht="23.4" x14ac:dyDescent="0.45">
      <c r="A69" s="163">
        <v>13</v>
      </c>
      <c r="B69" s="163"/>
      <c r="C69" s="165"/>
      <c r="D69" s="152"/>
      <c r="E69" s="152"/>
      <c r="F69" s="152"/>
      <c r="G69" s="152"/>
      <c r="H69" s="152"/>
      <c r="I69" s="152"/>
      <c r="J69" s="156"/>
      <c r="K69" s="161">
        <v>1</v>
      </c>
      <c r="L69" s="158"/>
      <c r="M69" s="71"/>
      <c r="N69" s="71">
        <f>+M69</f>
        <v>0</v>
      </c>
      <c r="O69" s="71"/>
      <c r="P69" s="152"/>
      <c r="Q69" s="152"/>
      <c r="R69" s="154"/>
      <c r="S69" s="134" t="str">
        <f t="shared" si="0"/>
        <v/>
      </c>
      <c r="T69" s="82"/>
      <c r="U69" s="31"/>
      <c r="V69" s="31"/>
      <c r="W69" s="31"/>
      <c r="X69" s="31"/>
      <c r="Y69" s="33"/>
      <c r="Z69" s="33"/>
      <c r="AA69" s="32"/>
      <c r="AB69" s="32"/>
      <c r="AC69" s="32"/>
    </row>
    <row r="70" spans="1:29" ht="23.4" hidden="1" x14ac:dyDescent="0.45">
      <c r="A70" s="164"/>
      <c r="B70" s="164"/>
      <c r="C70" s="166"/>
      <c r="D70" s="153"/>
      <c r="E70" s="153"/>
      <c r="F70" s="153"/>
      <c r="G70" s="153"/>
      <c r="H70" s="153"/>
      <c r="I70" s="153"/>
      <c r="J70" s="157"/>
      <c r="K70" s="162"/>
      <c r="L70" s="159"/>
      <c r="M70" s="84">
        <f>IF(AND(D69=$D$14,E69=$S$14),M69*$U$14,IF(AND(D69=$D$14,E69=$S$15),M69*$U$15,IF(AND(D69=$D$14,E69=$S$16),M69*$U$16,IF(AND(D69=$D$14,E69=$S$17),M69*$U$17,IF(AND(D69=$D$14,E69=$S$18),M69*$U$18,IF(AND(D69=$D$14,E69=$S$19),M69*$U$19,IF(AND(D69=$D$15,E69=$S$14),M69*$W$14,IF(AND(D69=$D$15,E69=$S$15),M69*$W$15,IF(AND(D69=$D$15,E69=$S$16),M69*$W$16,IF(AND(D69=$D$15,E69=$S$17),M69*$W$17,IF(AND(D69=$D$15,E69=$S$18),M69*$W$18,IF(AND(D69=$D$15,E69=$S$19),M69*$W$19,IF(AND(D69=$D$16,E69=$S$14),M69*$Y$14,IF(AND(D69=$D$16,E69=$S$15),M69*$Y$15,IF(AND(D69=$D$16,E69=$S$16),M69*$Y$16,IF(AND(D69=$D$16,E69=$S$17),M69*$Y$17,IF(AND(D69=$D$16,E69=$S$18),M69*$Y$18,IF(AND(D69=$D$16,E69=$S$19),M69*$Y$19,IF(AND(D69=$D$17,E69=$S$14),M69*$AA$14,IF(AND(D69=$D$17,E69=$S$15),M69*$AA$15,IF(AND(D69=$D$17,E69=$S$16),M69*$AA$16,IF(AND(D69=$D$17,E69=$S$17),M69*$AA$17,IF(AND(D69=$D$17,E69=$S$18),M69*$AA$18,IF(AND(D69=$D$17,E69=$S$19),M69*$AA$19,IF(AND(D69=$D$18,E69=$S$14),M69*$AC$14,IF(AND(D69=$D$18,E69=$S$15),M69*$AC$15,IF(AND(D69=$D$18,E69=$S$16),M69*$AC$16,IF(AND(D69=$D$18,E69=$S$17),M69*$AC$17,IF(AND(D69=$D$18,E69=$S$18),M69*$AC$18,IF(AND(D69=$D$18,E69=$S$19),M69*$AC$19,IF(AND(D69=$D$19,E69=$S$14),M69*$AE$14,IF(AND(D69=$D$19,E69=$S$15),M69*$AE$15,IF(AND(D69=$D$19,E69=$S$16),M69*$AE$16,IF(AND(D69=$D$19,E69=$S$17),M69*$AE$17,IF(AND(D69=$D$19,E69=$S$18),M69*$AE$18,IF(AND(D69=$D$19,E69=$S$19),M69*$AE$19,IF(AND(D69=$D$20,E69=$S$14),M69*$AG$14,IF(AND(D69=$D$20,E69=$S$15),M69*$AG$15,IF(AND(D69=$D$20,E69=$S$16),M69*$AG$16,IF(AND(D69=$D$20,E69=$S$17),M69*$AG$17,IF(AND(D69=$D$20,E69=$S$18),M69*$AG$18,IF(AND(D69=$D$20,E69=$S$19),M69*$AG$19,0))))))))))))))))))))))))))))))))))))))))))</f>
        <v>0</v>
      </c>
      <c r="N70" s="112">
        <f>M70*K69</f>
        <v>0</v>
      </c>
      <c r="O70" s="107">
        <f>IF(AND(D69=$D$14,E69=$S$14),O69*$U$14,IF(AND(D69=$D$14,E69=$S$15),O69*$U$15,IF(AND(D69=$D$14,E69=$S$16),O69*$U$16,IF(AND(D69=$D$14,E69=$S$17),O69*$U$17,IF(AND(D69=$D$14,E69=$S$18),O69*$U$18,IF(AND(D69=$D$14,E69=$S$19),O69*$U$19,IF(AND(D69=$D$15,E69=$S$14),O69*$W$14,IF(AND(D69=$D$15,E69=$S$15),O69*$W$15,IF(AND(D69=$D$15,E69=$S$16),O69*$W$16,IF(AND(D69=$D$15,E69=$S$17),O69*$W$17,IF(AND(D69=$D$15,E69=$S$18),O69*$W$18,IF(AND(D69=$D$15,E69=$S$19),O69*$W$19,IF(AND(D69=$D$16,E69=$S$14),O69*$Y$14,IF(AND(D69=$D$16,E69=$S$15),O69*$Y$15,IF(AND(D69=$D$16,E69=$S$16),O69*$Y$16,IF(AND(D69=$D$16,E69=$S$17),O69*$Y$17,IF(AND(D69=$D$16,E69=$S$18),O69*$Y$18,IF(AND(D69=$D$16,E69=$S$19),O69*$Y$19,IF(AND(D69=$D$17,E69=$S$14),O69*$AA$14,IF(AND(D69=$D$17,E69=$S$15),O69*$AA$15,IF(AND(D69=$D$17,E69=$S$16),O69*$AA$16,IF(AND(D69=$D$17,E69=$S$17),O69*$AA$17,IF(AND(D69=$D$17,E69=$S$18),O69*$AA$18,IF(AND(D69=$D$17,E69=$S$19),O69*$AA$19,IF(AND(D69=$D$18,E69=$S$14),O69*$AC$14,IF(AND(D69=$D$18,E69=$S$15),O69*$AC$15,IF(AND(D69=$D$18,E69=$S$16),O69*$AC$16,IF(AND(D69=$D$18,E69=$S$17),O69*$AC$17,IF(AND(D69=$D$18,E69=$S$18),O69*$AC$18,IF(AND(D69=$D$18,E69=$S$19),O69*$AC$19,IF(AND(D69=$D$19,E69=$S$14),O69*$AE$14,IF(AND(D69=$D$19,E69=$S$15),O69*$AE$15,IF(AND(D69=$D$19,E69=$S$16),O69*$AE$16,IF(AND(D69=$D$19,E69=$S$17),O69*$AE$17,IF(AND(D69=$D$19,E69=$S$18),O69*$AE$18,IF(AND(D69=$D$19,E69=$S$19),O69*$AE$19,IF(AND(D69=$D$20,E69=$S$14),O69*$AG$14,IF(AND(D69=$D$20,E69=$S$15),O69*$AG$15,IF(AND(D69=$D$20,E69=$S$16),O69*$AG$16,IF(AND(D69=$D$20,E69=$S$17),O69*$AG$17,IF(AND(D69=$D$20,E69=$S$18),O69*$AG$18,IF(AND(D69=$D$20,E69=$S$19),O69*$AG$19,0))))))))))))))))))))))))))))))))))))))))))*K69</f>
        <v>0</v>
      </c>
      <c r="P70" s="153"/>
      <c r="Q70" s="153"/>
      <c r="R70" s="155"/>
      <c r="S70" s="134" t="str">
        <f t="shared" si="0"/>
        <v/>
      </c>
      <c r="T70" s="82"/>
      <c r="U70" s="31"/>
      <c r="V70" s="31"/>
      <c r="W70" s="31"/>
      <c r="X70" s="31"/>
      <c r="Y70" s="34"/>
      <c r="Z70" s="34"/>
      <c r="AA70" s="32"/>
      <c r="AB70" s="32"/>
      <c r="AC70" s="32"/>
    </row>
    <row r="71" spans="1:29" ht="23.4" x14ac:dyDescent="0.45">
      <c r="A71" s="163">
        <v>14</v>
      </c>
      <c r="B71" s="163"/>
      <c r="C71" s="165"/>
      <c r="D71" s="152"/>
      <c r="E71" s="152"/>
      <c r="F71" s="152"/>
      <c r="G71" s="152"/>
      <c r="H71" s="152"/>
      <c r="I71" s="152"/>
      <c r="J71" s="156"/>
      <c r="K71" s="161">
        <v>1</v>
      </c>
      <c r="L71" s="158"/>
      <c r="M71" s="71"/>
      <c r="N71" s="71">
        <f>+M71</f>
        <v>0</v>
      </c>
      <c r="O71" s="71"/>
      <c r="P71" s="152"/>
      <c r="Q71" s="152"/>
      <c r="R71" s="154"/>
      <c r="S71" s="134" t="str">
        <f t="shared" si="0"/>
        <v/>
      </c>
      <c r="T71" s="82"/>
      <c r="U71" s="31"/>
      <c r="V71" s="31"/>
      <c r="W71" s="31"/>
      <c r="X71" s="31"/>
      <c r="Y71" s="33"/>
      <c r="Z71" s="33"/>
      <c r="AA71" s="32"/>
      <c r="AB71" s="32"/>
      <c r="AC71" s="32"/>
    </row>
    <row r="72" spans="1:29" ht="23.4" hidden="1" x14ac:dyDescent="0.45">
      <c r="A72" s="164"/>
      <c r="B72" s="164"/>
      <c r="C72" s="166"/>
      <c r="D72" s="153"/>
      <c r="E72" s="153"/>
      <c r="F72" s="153"/>
      <c r="G72" s="153"/>
      <c r="H72" s="153"/>
      <c r="I72" s="153"/>
      <c r="J72" s="157"/>
      <c r="K72" s="162"/>
      <c r="L72" s="159"/>
      <c r="M72" s="84">
        <f>IF(AND(D71=$D$14,E71=$S$14),M71*$U$14,IF(AND(D71=$D$14,E71=$S$15),M71*$U$15,IF(AND(D71=$D$14,E71=$S$16),M71*$U$16,IF(AND(D71=$D$14,E71=$S$17),M71*$U$17,IF(AND(D71=$D$14,E71=$S$18),M71*$U$18,IF(AND(D71=$D$14,E71=$S$19),M71*$U$19,IF(AND(D71=$D$15,E71=$S$14),M71*$W$14,IF(AND(D71=$D$15,E71=$S$15),M71*$W$15,IF(AND(D71=$D$15,E71=$S$16),M71*$W$16,IF(AND(D71=$D$15,E71=$S$17),M71*$W$17,IF(AND(D71=$D$15,E71=$S$18),M71*$W$18,IF(AND(D71=$D$15,E71=$S$19),M71*$W$19,IF(AND(D71=$D$16,E71=$S$14),M71*$Y$14,IF(AND(D71=$D$16,E71=$S$15),M71*$Y$15,IF(AND(D71=$D$16,E71=$S$16),M71*$Y$16,IF(AND(D71=$D$16,E71=$S$17),M71*$Y$17,IF(AND(D71=$D$16,E71=$S$18),M71*$Y$18,IF(AND(D71=$D$16,E71=$S$19),M71*$Y$19,IF(AND(D71=$D$17,E71=$S$14),M71*$AA$14,IF(AND(D71=$D$17,E71=$S$15),M71*$AA$15,IF(AND(D71=$D$17,E71=$S$16),M71*$AA$16,IF(AND(D71=$D$17,E71=$S$17),M71*$AA$17,IF(AND(D71=$D$17,E71=$S$18),M71*$AA$18,IF(AND(D71=$D$17,E71=$S$19),M71*$AA$19,IF(AND(D71=$D$18,E71=$S$14),M71*$AC$14,IF(AND(D71=$D$18,E71=$S$15),M71*$AC$15,IF(AND(D71=$D$18,E71=$S$16),M71*$AC$16,IF(AND(D71=$D$18,E71=$S$17),M71*$AC$17,IF(AND(D71=$D$18,E71=$S$18),M71*$AC$18,IF(AND(D71=$D$18,E71=$S$19),M71*$AC$19,IF(AND(D71=$D$19,E71=$S$14),M71*$AE$14,IF(AND(D71=$D$19,E71=$S$15),M71*$AE$15,IF(AND(D71=$D$19,E71=$S$16),M71*$AE$16,IF(AND(D71=$D$19,E71=$S$17),M71*$AE$17,IF(AND(D71=$D$19,E71=$S$18),M71*$AE$18,IF(AND(D71=$D$19,E71=$S$19),M71*$AE$19,IF(AND(D71=$D$20,E71=$S$14),M71*$AG$14,IF(AND(D71=$D$20,E71=$S$15),M71*$AG$15,IF(AND(D71=$D$20,E71=$S$16),M71*$AG$16,IF(AND(D71=$D$20,E71=$S$17),M71*$AG$17,IF(AND(D71=$D$20,E71=$S$18),M71*$AG$18,IF(AND(D71=$D$20,E71=$S$19),M71*$AG$19,0))))))))))))))))))))))))))))))))))))))))))</f>
        <v>0</v>
      </c>
      <c r="N72" s="112">
        <f>M72*K71</f>
        <v>0</v>
      </c>
      <c r="O72" s="107">
        <f>IF(AND(D71=$D$14,E71=$S$14),O71*$U$14,IF(AND(D71=$D$14,E71=$S$15),O71*$U$15,IF(AND(D71=$D$14,E71=$S$16),O71*$U$16,IF(AND(D71=$D$14,E71=$S$17),O71*$U$17,IF(AND(D71=$D$14,E71=$S$18),O71*$U$18,IF(AND(D71=$D$14,E71=$S$19),O71*$U$19,IF(AND(D71=$D$15,E71=$S$14),O71*$W$14,IF(AND(D71=$D$15,E71=$S$15),O71*$W$15,IF(AND(D71=$D$15,E71=$S$16),O71*$W$16,IF(AND(D71=$D$15,E71=$S$17),O71*$W$17,IF(AND(D71=$D$15,E71=$S$18),O71*$W$18,IF(AND(D71=$D$15,E71=$S$19),O71*$W$19,IF(AND(D71=$D$16,E71=$S$14),O71*$Y$14,IF(AND(D71=$D$16,E71=$S$15),O71*$Y$15,IF(AND(D71=$D$16,E71=$S$16),O71*$Y$16,IF(AND(D71=$D$16,E71=$S$17),O71*$Y$17,IF(AND(D71=$D$16,E71=$S$18),O71*$Y$18,IF(AND(D71=$D$16,E71=$S$19),O71*$Y$19,IF(AND(D71=$D$17,E71=$S$14),O71*$AA$14,IF(AND(D71=$D$17,E71=$S$15),O71*$AA$15,IF(AND(D71=$D$17,E71=$S$16),O71*$AA$16,IF(AND(D71=$D$17,E71=$S$17),O71*$AA$17,IF(AND(D71=$D$17,E71=$S$18),O71*$AA$18,IF(AND(D71=$D$17,E71=$S$19),O71*$AA$19,IF(AND(D71=$D$18,E71=$S$14),O71*$AC$14,IF(AND(D71=$D$18,E71=$S$15),O71*$AC$15,IF(AND(D71=$D$18,E71=$S$16),O71*$AC$16,IF(AND(D71=$D$18,E71=$S$17),O71*$AC$17,IF(AND(D71=$D$18,E71=$S$18),O71*$AC$18,IF(AND(D71=$D$18,E71=$S$19),O71*$AC$19,IF(AND(D71=$D$19,E71=$S$14),O71*$AE$14,IF(AND(D71=$D$19,E71=$S$15),O71*$AE$15,IF(AND(D71=$D$19,E71=$S$16),O71*$AE$16,IF(AND(D71=$D$19,E71=$S$17),O71*$AE$17,IF(AND(D71=$D$19,E71=$S$18),O71*$AE$18,IF(AND(D71=$D$19,E71=$S$19),O71*$AE$19,IF(AND(D71=$D$20,E71=$S$14),O71*$AG$14,IF(AND(D71=$D$20,E71=$S$15),O71*$AG$15,IF(AND(D71=$D$20,E71=$S$16),O71*$AG$16,IF(AND(D71=$D$20,E71=$S$17),O71*$AG$17,IF(AND(D71=$D$20,E71=$S$18),O71*$AG$18,IF(AND(D71=$D$20,E71=$S$19),O71*$AG$19,0))))))))))))))))))))))))))))))))))))))))))*K71</f>
        <v>0</v>
      </c>
      <c r="P72" s="153"/>
      <c r="Q72" s="153"/>
      <c r="R72" s="155"/>
      <c r="S72" s="134" t="str">
        <f t="shared" si="0"/>
        <v/>
      </c>
      <c r="T72" s="82"/>
      <c r="U72" s="31"/>
      <c r="V72" s="31"/>
      <c r="W72" s="31"/>
      <c r="X72" s="31"/>
      <c r="Y72" s="34"/>
      <c r="Z72" s="34"/>
      <c r="AA72" s="32"/>
      <c r="AB72" s="32"/>
      <c r="AC72" s="32"/>
    </row>
    <row r="73" spans="1:29" ht="23.4" x14ac:dyDescent="0.45">
      <c r="A73" s="163">
        <v>15</v>
      </c>
      <c r="B73" s="163"/>
      <c r="C73" s="165"/>
      <c r="D73" s="152"/>
      <c r="E73" s="152"/>
      <c r="F73" s="152"/>
      <c r="G73" s="152"/>
      <c r="H73" s="152"/>
      <c r="I73" s="152"/>
      <c r="J73" s="156"/>
      <c r="K73" s="161">
        <v>1</v>
      </c>
      <c r="L73" s="158"/>
      <c r="M73" s="71"/>
      <c r="N73" s="71">
        <f>+M73</f>
        <v>0</v>
      </c>
      <c r="O73" s="71"/>
      <c r="P73" s="152"/>
      <c r="Q73" s="152"/>
      <c r="R73" s="154"/>
      <c r="S73" s="134" t="str">
        <f t="shared" si="0"/>
        <v/>
      </c>
      <c r="T73" s="82"/>
      <c r="U73" s="31"/>
      <c r="V73" s="31"/>
      <c r="W73" s="31"/>
      <c r="X73" s="31"/>
      <c r="Y73" s="33"/>
      <c r="Z73" s="33"/>
      <c r="AA73" s="32"/>
      <c r="AB73" s="32"/>
      <c r="AC73" s="32"/>
    </row>
    <row r="74" spans="1:29" ht="23.4" hidden="1" x14ac:dyDescent="0.45">
      <c r="A74" s="164"/>
      <c r="B74" s="164"/>
      <c r="C74" s="166"/>
      <c r="D74" s="153"/>
      <c r="E74" s="153"/>
      <c r="F74" s="153"/>
      <c r="G74" s="153"/>
      <c r="H74" s="153"/>
      <c r="I74" s="153"/>
      <c r="J74" s="157"/>
      <c r="K74" s="162"/>
      <c r="L74" s="159"/>
      <c r="M74" s="84">
        <f>IF(AND(D73=$D$14,E73=$S$14),M73*$U$14,IF(AND(D73=$D$14,E73=$S$15),M73*$U$15,IF(AND(D73=$D$14,E73=$S$16),M73*$U$16,IF(AND(D73=$D$14,E73=$S$17),M73*$U$17,IF(AND(D73=$D$14,E73=$S$18),M73*$U$18,IF(AND(D73=$D$14,E73=$S$19),M73*$U$19,IF(AND(D73=$D$15,E73=$S$14),M73*$W$14,IF(AND(D73=$D$15,E73=$S$15),M73*$W$15,IF(AND(D73=$D$15,E73=$S$16),M73*$W$16,IF(AND(D73=$D$15,E73=$S$17),M73*$W$17,IF(AND(D73=$D$15,E73=$S$18),M73*$W$18,IF(AND(D73=$D$15,E73=$S$19),M73*$W$19,IF(AND(D73=$D$16,E73=$S$14),M73*$Y$14,IF(AND(D73=$D$16,E73=$S$15),M73*$Y$15,IF(AND(D73=$D$16,E73=$S$16),M73*$Y$16,IF(AND(D73=$D$16,E73=$S$17),M73*$Y$17,IF(AND(D73=$D$16,E73=$S$18),M73*$Y$18,IF(AND(D73=$D$16,E73=$S$19),M73*$Y$19,IF(AND(D73=$D$17,E73=$S$14),M73*$AA$14,IF(AND(D73=$D$17,E73=$S$15),M73*$AA$15,IF(AND(D73=$D$17,E73=$S$16),M73*$AA$16,IF(AND(D73=$D$17,E73=$S$17),M73*$AA$17,IF(AND(D73=$D$17,E73=$S$18),M73*$AA$18,IF(AND(D73=$D$17,E73=$S$19),M73*$AA$19,IF(AND(D73=$D$18,E73=$S$14),M73*$AC$14,IF(AND(D73=$D$18,E73=$S$15),M73*$AC$15,IF(AND(D73=$D$18,E73=$S$16),M73*$AC$16,IF(AND(D73=$D$18,E73=$S$17),M73*$AC$17,IF(AND(D73=$D$18,E73=$S$18),M73*$AC$18,IF(AND(D73=$D$18,E73=$S$19),M73*$AC$19,IF(AND(D73=$D$19,E73=$S$14),M73*$AE$14,IF(AND(D73=$D$19,E73=$S$15),M73*$AE$15,IF(AND(D73=$D$19,E73=$S$16),M73*$AE$16,IF(AND(D73=$D$19,E73=$S$17),M73*$AE$17,IF(AND(D73=$D$19,E73=$S$18),M73*$AE$18,IF(AND(D73=$D$19,E73=$S$19),M73*$AE$19,IF(AND(D73=$D$20,E73=$S$14),M73*$AG$14,IF(AND(D73=$D$20,E73=$S$15),M73*$AG$15,IF(AND(D73=$D$20,E73=$S$16),M73*$AG$16,IF(AND(D73=$D$20,E73=$S$17),M73*$AG$17,IF(AND(D73=$D$20,E73=$S$18),M73*$AG$18,IF(AND(D73=$D$20,E73=$S$19),M73*$AG$19,0))))))))))))))))))))))))))))))))))))))))))</f>
        <v>0</v>
      </c>
      <c r="N74" s="112">
        <f>M74*K73</f>
        <v>0</v>
      </c>
      <c r="O74" s="107">
        <f>IF(AND(D73=$D$14,E73=$S$14),O73*$U$14,IF(AND(D73=$D$14,E73=$S$15),O73*$U$15,IF(AND(D73=$D$14,E73=$S$16),O73*$U$16,IF(AND(D73=$D$14,E73=$S$17),O73*$U$17,IF(AND(D73=$D$14,E73=$S$18),O73*$U$18,IF(AND(D73=$D$14,E73=$S$19),O73*$U$19,IF(AND(D73=$D$15,E73=$S$14),O73*$W$14,IF(AND(D73=$D$15,E73=$S$15),O73*$W$15,IF(AND(D73=$D$15,E73=$S$16),O73*$W$16,IF(AND(D73=$D$15,E73=$S$17),O73*$W$17,IF(AND(D73=$D$15,E73=$S$18),O73*$W$18,IF(AND(D73=$D$15,E73=$S$19),O73*$W$19,IF(AND(D73=$D$16,E73=$S$14),O73*$Y$14,IF(AND(D73=$D$16,E73=$S$15),O73*$Y$15,IF(AND(D73=$D$16,E73=$S$16),O73*$Y$16,IF(AND(D73=$D$16,E73=$S$17),O73*$Y$17,IF(AND(D73=$D$16,E73=$S$18),O73*$Y$18,IF(AND(D73=$D$16,E73=$S$19),O73*$Y$19,IF(AND(D73=$D$17,E73=$S$14),O73*$AA$14,IF(AND(D73=$D$17,E73=$S$15),O73*$AA$15,IF(AND(D73=$D$17,E73=$S$16),O73*$AA$16,IF(AND(D73=$D$17,E73=$S$17),O73*$AA$17,IF(AND(D73=$D$17,E73=$S$18),O73*$AA$18,IF(AND(D73=$D$17,E73=$S$19),O73*$AA$19,IF(AND(D73=$D$18,E73=$S$14),O73*$AC$14,IF(AND(D73=$D$18,E73=$S$15),O73*$AC$15,IF(AND(D73=$D$18,E73=$S$16),O73*$AC$16,IF(AND(D73=$D$18,E73=$S$17),O73*$AC$17,IF(AND(D73=$D$18,E73=$S$18),O73*$AC$18,IF(AND(D73=$D$18,E73=$S$19),O73*$AC$19,IF(AND(D73=$D$19,E73=$S$14),O73*$AE$14,IF(AND(D73=$D$19,E73=$S$15),O73*$AE$15,IF(AND(D73=$D$19,E73=$S$16),O73*$AE$16,IF(AND(D73=$D$19,E73=$S$17),O73*$AE$17,IF(AND(D73=$D$19,E73=$S$18),O73*$AE$18,IF(AND(D73=$D$19,E73=$S$19),O73*$AE$19,IF(AND(D73=$D$20,E73=$S$14),O73*$AG$14,IF(AND(D73=$D$20,E73=$S$15),O73*$AG$15,IF(AND(D73=$D$20,E73=$S$16),O73*$AG$16,IF(AND(D73=$D$20,E73=$S$17),O73*$AG$17,IF(AND(D73=$D$20,E73=$S$18),O73*$AG$18,IF(AND(D73=$D$20,E73=$S$19),O73*$AG$19,0))))))))))))))))))))))))))))))))))))))))))*K73</f>
        <v>0</v>
      </c>
      <c r="P74" s="153"/>
      <c r="Q74" s="153"/>
      <c r="R74" s="155"/>
      <c r="S74" s="134" t="str">
        <f t="shared" si="0"/>
        <v/>
      </c>
      <c r="T74" s="82"/>
      <c r="U74" s="31"/>
      <c r="V74" s="31"/>
      <c r="W74" s="31"/>
      <c r="X74" s="31"/>
      <c r="Y74" s="34"/>
      <c r="Z74" s="34"/>
      <c r="AA74" s="32"/>
      <c r="AB74" s="32"/>
      <c r="AC74" s="32"/>
    </row>
    <row r="75" spans="1:29" ht="23.4" x14ac:dyDescent="0.45">
      <c r="A75" s="163">
        <v>16</v>
      </c>
      <c r="B75" s="163"/>
      <c r="C75" s="165"/>
      <c r="D75" s="152"/>
      <c r="E75" s="152"/>
      <c r="F75" s="152"/>
      <c r="G75" s="152"/>
      <c r="H75" s="152"/>
      <c r="I75" s="152"/>
      <c r="J75" s="156"/>
      <c r="K75" s="161">
        <v>1</v>
      </c>
      <c r="L75" s="158"/>
      <c r="M75" s="71"/>
      <c r="N75" s="71">
        <f>+M75</f>
        <v>0</v>
      </c>
      <c r="O75" s="71"/>
      <c r="P75" s="152"/>
      <c r="Q75" s="152"/>
      <c r="R75" s="154"/>
      <c r="S75" s="134" t="str">
        <f t="shared" si="0"/>
        <v/>
      </c>
      <c r="T75" s="82"/>
      <c r="U75" s="31"/>
      <c r="V75" s="31"/>
      <c r="W75" s="31"/>
      <c r="X75" s="31"/>
      <c r="Y75" s="33"/>
      <c r="Z75" s="33"/>
      <c r="AA75" s="32"/>
      <c r="AB75" s="32"/>
      <c r="AC75" s="32"/>
    </row>
    <row r="76" spans="1:29" ht="23.4" hidden="1" x14ac:dyDescent="0.45">
      <c r="A76" s="164"/>
      <c r="B76" s="164"/>
      <c r="C76" s="166"/>
      <c r="D76" s="153"/>
      <c r="E76" s="153"/>
      <c r="F76" s="153"/>
      <c r="G76" s="153"/>
      <c r="H76" s="153"/>
      <c r="I76" s="153"/>
      <c r="J76" s="157"/>
      <c r="K76" s="162"/>
      <c r="L76" s="159"/>
      <c r="M76" s="84">
        <f>IF(AND(D75=$D$14,E75=$S$14),M75*$U$14,IF(AND(D75=$D$14,E75=$S$15),M75*$U$15,IF(AND(D75=$D$14,E75=$S$16),M75*$U$16,IF(AND(D75=$D$14,E75=$S$17),M75*$U$17,IF(AND(D75=$D$14,E75=$S$18),M75*$U$18,IF(AND(D75=$D$14,E75=$S$19),M75*$U$19,IF(AND(D75=$D$15,E75=$S$14),M75*$W$14,IF(AND(D75=$D$15,E75=$S$15),M75*$W$15,IF(AND(D75=$D$15,E75=$S$16),M75*$W$16,IF(AND(D75=$D$15,E75=$S$17),M75*$W$17,IF(AND(D75=$D$15,E75=$S$18),M75*$W$18,IF(AND(D75=$D$15,E75=$S$19),M75*$W$19,IF(AND(D75=$D$16,E75=$S$14),M75*$Y$14,IF(AND(D75=$D$16,E75=$S$15),M75*$Y$15,IF(AND(D75=$D$16,E75=$S$16),M75*$Y$16,IF(AND(D75=$D$16,E75=$S$17),M75*$Y$17,IF(AND(D75=$D$16,E75=$S$18),M75*$Y$18,IF(AND(D75=$D$16,E75=$S$19),M75*$Y$19,IF(AND(D75=$D$17,E75=$S$14),M75*$AA$14,IF(AND(D75=$D$17,E75=$S$15),M75*$AA$15,IF(AND(D75=$D$17,E75=$S$16),M75*$AA$16,IF(AND(D75=$D$17,E75=$S$17),M75*$AA$17,IF(AND(D75=$D$17,E75=$S$18),M75*$AA$18,IF(AND(D75=$D$17,E75=$S$19),M75*$AA$19,IF(AND(D75=$D$18,E75=$S$14),M75*$AC$14,IF(AND(D75=$D$18,E75=$S$15),M75*$AC$15,IF(AND(D75=$D$18,E75=$S$16),M75*$AC$16,IF(AND(D75=$D$18,E75=$S$17),M75*$AC$17,IF(AND(D75=$D$18,E75=$S$18),M75*$AC$18,IF(AND(D75=$D$18,E75=$S$19),M75*$AC$19,IF(AND(D75=$D$19,E75=$S$14),M75*$AE$14,IF(AND(D75=$D$19,E75=$S$15),M75*$AE$15,IF(AND(D75=$D$19,E75=$S$16),M75*$AE$16,IF(AND(D75=$D$19,E75=$S$17),M75*$AE$17,IF(AND(D75=$D$19,E75=$S$18),M75*$AE$18,IF(AND(D75=$D$19,E75=$S$19),M75*$AE$19,IF(AND(D75=$D$20,E75=$S$14),M75*$AG$14,IF(AND(D75=$D$20,E75=$S$15),M75*$AG$15,IF(AND(D75=$D$20,E75=$S$16),M75*$AG$16,IF(AND(D75=$D$20,E75=$S$17),M75*$AG$17,IF(AND(D75=$D$20,E75=$S$18),M75*$AG$18,IF(AND(D75=$D$20,E75=$S$19),M75*$AG$19,0))))))))))))))))))))))))))))))))))))))))))</f>
        <v>0</v>
      </c>
      <c r="N76" s="112">
        <f>M76*K75</f>
        <v>0</v>
      </c>
      <c r="O76" s="107">
        <f>IF(AND(D75=$D$14,E75=$S$14),O75*$U$14,IF(AND(D75=$D$14,E75=$S$15),O75*$U$15,IF(AND(D75=$D$14,E75=$S$16),O75*$U$16,IF(AND(D75=$D$14,E75=$S$17),O75*$U$17,IF(AND(D75=$D$14,E75=$S$18),O75*$U$18,IF(AND(D75=$D$14,E75=$S$19),O75*$U$19,IF(AND(D75=$D$15,E75=$S$14),O75*$W$14,IF(AND(D75=$D$15,E75=$S$15),O75*$W$15,IF(AND(D75=$D$15,E75=$S$16),O75*$W$16,IF(AND(D75=$D$15,E75=$S$17),O75*$W$17,IF(AND(D75=$D$15,E75=$S$18),O75*$W$18,IF(AND(D75=$D$15,E75=$S$19),O75*$W$19,IF(AND(D75=$D$16,E75=$S$14),O75*$Y$14,IF(AND(D75=$D$16,E75=$S$15),O75*$Y$15,IF(AND(D75=$D$16,E75=$S$16),O75*$Y$16,IF(AND(D75=$D$16,E75=$S$17),O75*$Y$17,IF(AND(D75=$D$16,E75=$S$18),O75*$Y$18,IF(AND(D75=$D$16,E75=$S$19),O75*$Y$19,IF(AND(D75=$D$17,E75=$S$14),O75*$AA$14,IF(AND(D75=$D$17,E75=$S$15),O75*$AA$15,IF(AND(D75=$D$17,E75=$S$16),O75*$AA$16,IF(AND(D75=$D$17,E75=$S$17),O75*$AA$17,IF(AND(D75=$D$17,E75=$S$18),O75*$AA$18,IF(AND(D75=$D$17,E75=$S$19),O75*$AA$19,IF(AND(D75=$D$18,E75=$S$14),O75*$AC$14,IF(AND(D75=$D$18,E75=$S$15),O75*$AC$15,IF(AND(D75=$D$18,E75=$S$16),O75*$AC$16,IF(AND(D75=$D$18,E75=$S$17),O75*$AC$17,IF(AND(D75=$D$18,E75=$S$18),O75*$AC$18,IF(AND(D75=$D$18,E75=$S$19),O75*$AC$19,IF(AND(D75=$D$19,E75=$S$14),O75*$AE$14,IF(AND(D75=$D$19,E75=$S$15),O75*$AE$15,IF(AND(D75=$D$19,E75=$S$16),O75*$AE$16,IF(AND(D75=$D$19,E75=$S$17),O75*$AE$17,IF(AND(D75=$D$19,E75=$S$18),O75*$AE$18,IF(AND(D75=$D$19,E75=$S$19),O75*$AE$19,IF(AND(D75=$D$20,E75=$S$14),O75*$AG$14,IF(AND(D75=$D$20,E75=$S$15),O75*$AG$15,IF(AND(D75=$D$20,E75=$S$16),O75*$AG$16,IF(AND(D75=$D$20,E75=$S$17),O75*$AG$17,IF(AND(D75=$D$20,E75=$S$18),O75*$AG$18,IF(AND(D75=$D$20,E75=$S$19),O75*$AG$19,0))))))))))))))))))))))))))))))))))))))))))*K75</f>
        <v>0</v>
      </c>
      <c r="P76" s="153"/>
      <c r="Q76" s="153"/>
      <c r="R76" s="155"/>
      <c r="S76" s="134" t="str">
        <f t="shared" si="0"/>
        <v/>
      </c>
      <c r="T76" s="82"/>
      <c r="U76" s="31"/>
      <c r="V76" s="31"/>
      <c r="W76" s="31"/>
      <c r="X76" s="31"/>
      <c r="Y76" s="34"/>
      <c r="Z76" s="34"/>
      <c r="AA76" s="32"/>
      <c r="AB76" s="32"/>
      <c r="AC76" s="32"/>
    </row>
    <row r="77" spans="1:29" ht="23.4" x14ac:dyDescent="0.45">
      <c r="A77" s="163">
        <v>17</v>
      </c>
      <c r="B77" s="163"/>
      <c r="C77" s="165"/>
      <c r="D77" s="152"/>
      <c r="E77" s="152"/>
      <c r="F77" s="152"/>
      <c r="G77" s="152"/>
      <c r="H77" s="152"/>
      <c r="I77" s="152"/>
      <c r="J77" s="156"/>
      <c r="K77" s="161">
        <v>1</v>
      </c>
      <c r="L77" s="158"/>
      <c r="M77" s="71"/>
      <c r="N77" s="71">
        <f>+M77</f>
        <v>0</v>
      </c>
      <c r="O77" s="71"/>
      <c r="P77" s="152"/>
      <c r="Q77" s="152"/>
      <c r="R77" s="154"/>
      <c r="S77" s="134" t="str">
        <f t="shared" si="0"/>
        <v/>
      </c>
      <c r="T77" s="82"/>
      <c r="U77" s="31"/>
      <c r="V77" s="31"/>
      <c r="W77" s="31"/>
      <c r="X77" s="31"/>
      <c r="Y77" s="33"/>
      <c r="Z77" s="33"/>
      <c r="AA77" s="32"/>
      <c r="AB77" s="32"/>
      <c r="AC77" s="32"/>
    </row>
    <row r="78" spans="1:29" ht="23.4" hidden="1" x14ac:dyDescent="0.45">
      <c r="A78" s="164"/>
      <c r="B78" s="164"/>
      <c r="C78" s="166"/>
      <c r="D78" s="153"/>
      <c r="E78" s="153"/>
      <c r="F78" s="153"/>
      <c r="G78" s="153"/>
      <c r="H78" s="153"/>
      <c r="I78" s="153"/>
      <c r="J78" s="157"/>
      <c r="K78" s="162"/>
      <c r="L78" s="159"/>
      <c r="M78" s="84">
        <f>IF(AND(D77=$D$14,E77=$S$14),M77*$U$14,IF(AND(D77=$D$14,E77=$S$15),M77*$U$15,IF(AND(D77=$D$14,E77=$S$16),M77*$U$16,IF(AND(D77=$D$14,E77=$S$17),M77*$U$17,IF(AND(D77=$D$14,E77=$S$18),M77*$U$18,IF(AND(D77=$D$14,E77=$S$19),M77*$U$19,IF(AND(D77=$D$15,E77=$S$14),M77*$W$14,IF(AND(D77=$D$15,E77=$S$15),M77*$W$15,IF(AND(D77=$D$15,E77=$S$16),M77*$W$16,IF(AND(D77=$D$15,E77=$S$17),M77*$W$17,IF(AND(D77=$D$15,E77=$S$18),M77*$W$18,IF(AND(D77=$D$15,E77=$S$19),M77*$W$19,IF(AND(D77=$D$16,E77=$S$14),M77*$Y$14,IF(AND(D77=$D$16,E77=$S$15),M77*$Y$15,IF(AND(D77=$D$16,E77=$S$16),M77*$Y$16,IF(AND(D77=$D$16,E77=$S$17),M77*$Y$17,IF(AND(D77=$D$16,E77=$S$18),M77*$Y$18,IF(AND(D77=$D$16,E77=$S$19),M77*$Y$19,IF(AND(D77=$D$17,E77=$S$14),M77*$AA$14,IF(AND(D77=$D$17,E77=$S$15),M77*$AA$15,IF(AND(D77=$D$17,E77=$S$16),M77*$AA$16,IF(AND(D77=$D$17,E77=$S$17),M77*$AA$17,IF(AND(D77=$D$17,E77=$S$18),M77*$AA$18,IF(AND(D77=$D$17,E77=$S$19),M77*$AA$19,IF(AND(D77=$D$18,E77=$S$14),M77*$AC$14,IF(AND(D77=$D$18,E77=$S$15),M77*$AC$15,IF(AND(D77=$D$18,E77=$S$16),M77*$AC$16,IF(AND(D77=$D$18,E77=$S$17),M77*$AC$17,IF(AND(D77=$D$18,E77=$S$18),M77*$AC$18,IF(AND(D77=$D$18,E77=$S$19),M77*$AC$19,IF(AND(D77=$D$19,E77=$S$14),M77*$AE$14,IF(AND(D77=$D$19,E77=$S$15),M77*$AE$15,IF(AND(D77=$D$19,E77=$S$16),M77*$AE$16,IF(AND(D77=$D$19,E77=$S$17),M77*$AE$17,IF(AND(D77=$D$19,E77=$S$18),M77*$AE$18,IF(AND(D77=$D$19,E77=$S$19),M77*$AE$19,IF(AND(D77=$D$20,E77=$S$14),M77*$AG$14,IF(AND(D77=$D$20,E77=$S$15),M77*$AG$15,IF(AND(D77=$D$20,E77=$S$16),M77*$AG$16,IF(AND(D77=$D$20,E77=$S$17),M77*$AG$17,IF(AND(D77=$D$20,E77=$S$18),M77*$AG$18,IF(AND(D77=$D$20,E77=$S$19),M77*$AG$19,0))))))))))))))))))))))))))))))))))))))))))</f>
        <v>0</v>
      </c>
      <c r="N78" s="112">
        <f>M78*K77</f>
        <v>0</v>
      </c>
      <c r="O78" s="107">
        <f>IF(AND(D77=$D$14,E77=$S$14),O77*$U$14,IF(AND(D77=$D$14,E77=$S$15),O77*$U$15,IF(AND(D77=$D$14,E77=$S$16),O77*$U$16,IF(AND(D77=$D$14,E77=$S$17),O77*$U$17,IF(AND(D77=$D$14,E77=$S$18),O77*$U$18,IF(AND(D77=$D$14,E77=$S$19),O77*$U$19,IF(AND(D77=$D$15,E77=$S$14),O77*$W$14,IF(AND(D77=$D$15,E77=$S$15),O77*$W$15,IF(AND(D77=$D$15,E77=$S$16),O77*$W$16,IF(AND(D77=$D$15,E77=$S$17),O77*$W$17,IF(AND(D77=$D$15,E77=$S$18),O77*$W$18,IF(AND(D77=$D$15,E77=$S$19),O77*$W$19,IF(AND(D77=$D$16,E77=$S$14),O77*$Y$14,IF(AND(D77=$D$16,E77=$S$15),O77*$Y$15,IF(AND(D77=$D$16,E77=$S$16),O77*$Y$16,IF(AND(D77=$D$16,E77=$S$17),O77*$Y$17,IF(AND(D77=$D$16,E77=$S$18),O77*$Y$18,IF(AND(D77=$D$16,E77=$S$19),O77*$Y$19,IF(AND(D77=$D$17,E77=$S$14),O77*$AA$14,IF(AND(D77=$D$17,E77=$S$15),O77*$AA$15,IF(AND(D77=$D$17,E77=$S$16),O77*$AA$16,IF(AND(D77=$D$17,E77=$S$17),O77*$AA$17,IF(AND(D77=$D$17,E77=$S$18),O77*$AA$18,IF(AND(D77=$D$17,E77=$S$19),O77*$AA$19,IF(AND(D77=$D$18,E77=$S$14),O77*$AC$14,IF(AND(D77=$D$18,E77=$S$15),O77*$AC$15,IF(AND(D77=$D$18,E77=$S$16),O77*$AC$16,IF(AND(D77=$D$18,E77=$S$17),O77*$AC$17,IF(AND(D77=$D$18,E77=$S$18),O77*$AC$18,IF(AND(D77=$D$18,E77=$S$19),O77*$AC$19,IF(AND(D77=$D$19,E77=$S$14),O77*$AE$14,IF(AND(D77=$D$19,E77=$S$15),O77*$AE$15,IF(AND(D77=$D$19,E77=$S$16),O77*$AE$16,IF(AND(D77=$D$19,E77=$S$17),O77*$AE$17,IF(AND(D77=$D$19,E77=$S$18),O77*$AE$18,IF(AND(D77=$D$19,E77=$S$19),O77*$AE$19,IF(AND(D77=$D$20,E77=$S$14),O77*$AG$14,IF(AND(D77=$D$20,E77=$S$15),O77*$AG$15,IF(AND(D77=$D$20,E77=$S$16),O77*$AG$16,IF(AND(D77=$D$20,E77=$S$17),O77*$AG$17,IF(AND(D77=$D$20,E77=$S$18),O77*$AG$18,IF(AND(D77=$D$20,E77=$S$19),O77*$AG$19,0))))))))))))))))))))))))))))))))))))))))))*K77</f>
        <v>0</v>
      </c>
      <c r="P78" s="153"/>
      <c r="Q78" s="153"/>
      <c r="R78" s="155"/>
      <c r="S78" s="134" t="str">
        <f t="shared" si="0"/>
        <v/>
      </c>
      <c r="T78" s="82"/>
      <c r="U78" s="31"/>
      <c r="V78" s="31"/>
      <c r="W78" s="31"/>
      <c r="X78" s="31"/>
      <c r="Y78" s="34"/>
      <c r="Z78" s="34"/>
      <c r="AA78" s="32"/>
      <c r="AB78" s="32"/>
      <c r="AC78" s="32"/>
    </row>
    <row r="79" spans="1:29" ht="23.4" x14ac:dyDescent="0.45">
      <c r="A79" s="163">
        <v>18</v>
      </c>
      <c r="B79" s="163"/>
      <c r="C79" s="165"/>
      <c r="D79" s="152"/>
      <c r="E79" s="152"/>
      <c r="F79" s="152"/>
      <c r="G79" s="152"/>
      <c r="H79" s="152"/>
      <c r="I79" s="152"/>
      <c r="J79" s="156"/>
      <c r="K79" s="161">
        <v>1</v>
      </c>
      <c r="L79" s="158"/>
      <c r="M79" s="71"/>
      <c r="N79" s="71">
        <f>+M79</f>
        <v>0</v>
      </c>
      <c r="O79" s="71"/>
      <c r="P79" s="152"/>
      <c r="Q79" s="152"/>
      <c r="R79" s="154"/>
      <c r="S79" s="134" t="str">
        <f t="shared" si="0"/>
        <v/>
      </c>
      <c r="T79" s="82"/>
      <c r="U79" s="31"/>
      <c r="V79" s="31"/>
      <c r="W79" s="31"/>
      <c r="X79" s="31"/>
      <c r="Y79" s="33"/>
      <c r="Z79" s="33"/>
      <c r="AA79" s="32"/>
      <c r="AB79" s="32"/>
      <c r="AC79" s="32"/>
    </row>
    <row r="80" spans="1:29" ht="23.4" hidden="1" x14ac:dyDescent="0.45">
      <c r="A80" s="164"/>
      <c r="B80" s="164"/>
      <c r="C80" s="166"/>
      <c r="D80" s="153"/>
      <c r="E80" s="153"/>
      <c r="F80" s="153"/>
      <c r="G80" s="153"/>
      <c r="H80" s="153"/>
      <c r="I80" s="153"/>
      <c r="J80" s="157"/>
      <c r="K80" s="162"/>
      <c r="L80" s="159"/>
      <c r="M80" s="84">
        <f>IF(AND(D79=$D$14,E79=$S$14),M79*$U$14,IF(AND(D79=$D$14,E79=$S$15),M79*$U$15,IF(AND(D79=$D$14,E79=$S$16),M79*$U$16,IF(AND(D79=$D$14,E79=$S$17),M79*$U$17,IF(AND(D79=$D$14,E79=$S$18),M79*$U$18,IF(AND(D79=$D$14,E79=$S$19),M79*$U$19,IF(AND(D79=$D$15,E79=$S$14),M79*$W$14,IF(AND(D79=$D$15,E79=$S$15),M79*$W$15,IF(AND(D79=$D$15,E79=$S$16),M79*$W$16,IF(AND(D79=$D$15,E79=$S$17),M79*$W$17,IF(AND(D79=$D$15,E79=$S$18),M79*$W$18,IF(AND(D79=$D$15,E79=$S$19),M79*$W$19,IF(AND(D79=$D$16,E79=$S$14),M79*$Y$14,IF(AND(D79=$D$16,E79=$S$15),M79*$Y$15,IF(AND(D79=$D$16,E79=$S$16),M79*$Y$16,IF(AND(D79=$D$16,E79=$S$17),M79*$Y$17,IF(AND(D79=$D$16,E79=$S$18),M79*$Y$18,IF(AND(D79=$D$16,E79=$S$19),M79*$Y$19,IF(AND(D79=$D$17,E79=$S$14),M79*$AA$14,IF(AND(D79=$D$17,E79=$S$15),M79*$AA$15,IF(AND(D79=$D$17,E79=$S$16),M79*$AA$16,IF(AND(D79=$D$17,E79=$S$17),M79*$AA$17,IF(AND(D79=$D$17,E79=$S$18),M79*$AA$18,IF(AND(D79=$D$17,E79=$S$19),M79*$AA$19,IF(AND(D79=$D$18,E79=$S$14),M79*$AC$14,IF(AND(D79=$D$18,E79=$S$15),M79*$AC$15,IF(AND(D79=$D$18,E79=$S$16),M79*$AC$16,IF(AND(D79=$D$18,E79=$S$17),M79*$AC$17,IF(AND(D79=$D$18,E79=$S$18),M79*$AC$18,IF(AND(D79=$D$18,E79=$S$19),M79*$AC$19,IF(AND(D79=$D$19,E79=$S$14),M79*$AE$14,IF(AND(D79=$D$19,E79=$S$15),M79*$AE$15,IF(AND(D79=$D$19,E79=$S$16),M79*$AE$16,IF(AND(D79=$D$19,E79=$S$17),M79*$AE$17,IF(AND(D79=$D$19,E79=$S$18),M79*$AE$18,IF(AND(D79=$D$19,E79=$S$19),M79*$AE$19,IF(AND(D79=$D$20,E79=$S$14),M79*$AG$14,IF(AND(D79=$D$20,E79=$S$15),M79*$AG$15,IF(AND(D79=$D$20,E79=$S$16),M79*$AG$16,IF(AND(D79=$D$20,E79=$S$17),M79*$AG$17,IF(AND(D79=$D$20,E79=$S$18),M79*$AG$18,IF(AND(D79=$D$20,E79=$S$19),M79*$AG$19,0))))))))))))))))))))))))))))))))))))))))))</f>
        <v>0</v>
      </c>
      <c r="N80" s="112">
        <f>M80*K79</f>
        <v>0</v>
      </c>
      <c r="O80" s="107">
        <f>IF(AND(D79=$D$14,E79=$S$14),O79*$U$14,IF(AND(D79=$D$14,E79=$S$15),O79*$U$15,IF(AND(D79=$D$14,E79=$S$16),O79*$U$16,IF(AND(D79=$D$14,E79=$S$17),O79*$U$17,IF(AND(D79=$D$14,E79=$S$18),O79*$U$18,IF(AND(D79=$D$14,E79=$S$19),O79*$U$19,IF(AND(D79=$D$15,E79=$S$14),O79*$W$14,IF(AND(D79=$D$15,E79=$S$15),O79*$W$15,IF(AND(D79=$D$15,E79=$S$16),O79*$W$16,IF(AND(D79=$D$15,E79=$S$17),O79*$W$17,IF(AND(D79=$D$15,E79=$S$18),O79*$W$18,IF(AND(D79=$D$15,E79=$S$19),O79*$W$19,IF(AND(D79=$D$16,E79=$S$14),O79*$Y$14,IF(AND(D79=$D$16,E79=$S$15),O79*$Y$15,IF(AND(D79=$D$16,E79=$S$16),O79*$Y$16,IF(AND(D79=$D$16,E79=$S$17),O79*$Y$17,IF(AND(D79=$D$16,E79=$S$18),O79*$Y$18,IF(AND(D79=$D$16,E79=$S$19),O79*$Y$19,IF(AND(D79=$D$17,E79=$S$14),O79*$AA$14,IF(AND(D79=$D$17,E79=$S$15),O79*$AA$15,IF(AND(D79=$D$17,E79=$S$16),O79*$AA$16,IF(AND(D79=$D$17,E79=$S$17),O79*$AA$17,IF(AND(D79=$D$17,E79=$S$18),O79*$AA$18,IF(AND(D79=$D$17,E79=$S$19),O79*$AA$19,IF(AND(D79=$D$18,E79=$S$14),O79*$AC$14,IF(AND(D79=$D$18,E79=$S$15),O79*$AC$15,IF(AND(D79=$D$18,E79=$S$16),O79*$AC$16,IF(AND(D79=$D$18,E79=$S$17),O79*$AC$17,IF(AND(D79=$D$18,E79=$S$18),O79*$AC$18,IF(AND(D79=$D$18,E79=$S$19),O79*$AC$19,IF(AND(D79=$D$19,E79=$S$14),O79*$AE$14,IF(AND(D79=$D$19,E79=$S$15),O79*$AE$15,IF(AND(D79=$D$19,E79=$S$16),O79*$AE$16,IF(AND(D79=$D$19,E79=$S$17),O79*$AE$17,IF(AND(D79=$D$19,E79=$S$18),O79*$AE$18,IF(AND(D79=$D$19,E79=$S$19),O79*$AE$19,IF(AND(D79=$D$20,E79=$S$14),O79*$AG$14,IF(AND(D79=$D$20,E79=$S$15),O79*$AG$15,IF(AND(D79=$D$20,E79=$S$16),O79*$AG$16,IF(AND(D79=$D$20,E79=$S$17),O79*$AG$17,IF(AND(D79=$D$20,E79=$S$18),O79*$AG$18,IF(AND(D79=$D$20,E79=$S$19),O79*$AG$19,0))))))))))))))))))))))))))))))))))))))))))*K79</f>
        <v>0</v>
      </c>
      <c r="P80" s="153"/>
      <c r="Q80" s="153"/>
      <c r="R80" s="155"/>
      <c r="S80" s="134" t="str">
        <f t="shared" si="0"/>
        <v/>
      </c>
      <c r="T80" s="82"/>
      <c r="U80" s="31"/>
      <c r="V80" s="31"/>
      <c r="W80" s="31"/>
      <c r="X80" s="31"/>
      <c r="Y80" s="34"/>
      <c r="Z80" s="34"/>
      <c r="AA80" s="32"/>
      <c r="AB80" s="32"/>
      <c r="AC80" s="32"/>
    </row>
    <row r="81" spans="1:29" ht="23.4" x14ac:dyDescent="0.45">
      <c r="A81" s="163">
        <v>19</v>
      </c>
      <c r="B81" s="163"/>
      <c r="C81" s="165"/>
      <c r="D81" s="152"/>
      <c r="E81" s="152"/>
      <c r="F81" s="152"/>
      <c r="G81" s="152"/>
      <c r="H81" s="152"/>
      <c r="I81" s="152"/>
      <c r="J81" s="156"/>
      <c r="K81" s="161">
        <v>1</v>
      </c>
      <c r="L81" s="158"/>
      <c r="M81" s="71"/>
      <c r="N81" s="71">
        <f>+M81</f>
        <v>0</v>
      </c>
      <c r="O81" s="71"/>
      <c r="P81" s="152"/>
      <c r="Q81" s="152"/>
      <c r="R81" s="154"/>
      <c r="S81" s="134" t="str">
        <f t="shared" si="0"/>
        <v/>
      </c>
      <c r="T81" s="82"/>
      <c r="U81" s="31"/>
      <c r="V81" s="31"/>
      <c r="W81" s="31"/>
      <c r="X81" s="31"/>
      <c r="Y81" s="33"/>
      <c r="Z81" s="33"/>
      <c r="AA81" s="32"/>
      <c r="AB81" s="32"/>
      <c r="AC81" s="32"/>
    </row>
    <row r="82" spans="1:29" ht="23.4" hidden="1" x14ac:dyDescent="0.45">
      <c r="A82" s="164"/>
      <c r="B82" s="164"/>
      <c r="C82" s="166"/>
      <c r="D82" s="153"/>
      <c r="E82" s="153"/>
      <c r="F82" s="153"/>
      <c r="G82" s="153"/>
      <c r="H82" s="153"/>
      <c r="I82" s="153"/>
      <c r="J82" s="157"/>
      <c r="K82" s="162"/>
      <c r="L82" s="159"/>
      <c r="M82" s="84">
        <f>IF(AND(D81=$D$14,E81=$S$14),M81*$U$14,IF(AND(D81=$D$14,E81=$S$15),M81*$U$15,IF(AND(D81=$D$14,E81=$S$16),M81*$U$16,IF(AND(D81=$D$14,E81=$S$17),M81*$U$17,IF(AND(D81=$D$14,E81=$S$18),M81*$U$18,IF(AND(D81=$D$14,E81=$S$19),M81*$U$19,IF(AND(D81=$D$15,E81=$S$14),M81*$W$14,IF(AND(D81=$D$15,E81=$S$15),M81*$W$15,IF(AND(D81=$D$15,E81=$S$16),M81*$W$16,IF(AND(D81=$D$15,E81=$S$17),M81*$W$17,IF(AND(D81=$D$15,E81=$S$18),M81*$W$18,IF(AND(D81=$D$15,E81=$S$19),M81*$W$19,IF(AND(D81=$D$16,E81=$S$14),M81*$Y$14,IF(AND(D81=$D$16,E81=$S$15),M81*$Y$15,IF(AND(D81=$D$16,E81=$S$16),M81*$Y$16,IF(AND(D81=$D$16,E81=$S$17),M81*$Y$17,IF(AND(D81=$D$16,E81=$S$18),M81*$Y$18,IF(AND(D81=$D$16,E81=$S$19),M81*$Y$19,IF(AND(D81=$D$17,E81=$S$14),M81*$AA$14,IF(AND(D81=$D$17,E81=$S$15),M81*$AA$15,IF(AND(D81=$D$17,E81=$S$16),M81*$AA$16,IF(AND(D81=$D$17,E81=$S$17),M81*$AA$17,IF(AND(D81=$D$17,E81=$S$18),M81*$AA$18,IF(AND(D81=$D$17,E81=$S$19),M81*$AA$19,IF(AND(D81=$D$18,E81=$S$14),M81*$AC$14,IF(AND(D81=$D$18,E81=$S$15),M81*$AC$15,IF(AND(D81=$D$18,E81=$S$16),M81*$AC$16,IF(AND(D81=$D$18,E81=$S$17),M81*$AC$17,IF(AND(D81=$D$18,E81=$S$18),M81*$AC$18,IF(AND(D81=$D$18,E81=$S$19),M81*$AC$19,IF(AND(D81=$D$19,E81=$S$14),M81*$AE$14,IF(AND(D81=$D$19,E81=$S$15),M81*$AE$15,IF(AND(D81=$D$19,E81=$S$16),M81*$AE$16,IF(AND(D81=$D$19,E81=$S$17),M81*$AE$17,IF(AND(D81=$D$19,E81=$S$18),M81*$AE$18,IF(AND(D81=$D$19,E81=$S$19),M81*$AE$19,IF(AND(D81=$D$20,E81=$S$14),M81*$AG$14,IF(AND(D81=$D$20,E81=$S$15),M81*$AG$15,IF(AND(D81=$D$20,E81=$S$16),M81*$AG$16,IF(AND(D81=$D$20,E81=$S$17),M81*$AG$17,IF(AND(D81=$D$20,E81=$S$18),M81*$AG$18,IF(AND(D81=$D$20,E81=$S$19),M81*$AG$19,0))))))))))))))))))))))))))))))))))))))))))</f>
        <v>0</v>
      </c>
      <c r="N82" s="112">
        <f>M82*K81</f>
        <v>0</v>
      </c>
      <c r="O82" s="107">
        <f>IF(AND(D81=$D$14,E81=$S$14),O81*$U$14,IF(AND(D81=$D$14,E81=$S$15),O81*$U$15,IF(AND(D81=$D$14,E81=$S$16),O81*$U$16,IF(AND(D81=$D$14,E81=$S$17),O81*$U$17,IF(AND(D81=$D$14,E81=$S$18),O81*$U$18,IF(AND(D81=$D$14,E81=$S$19),O81*$U$19,IF(AND(D81=$D$15,E81=$S$14),O81*$W$14,IF(AND(D81=$D$15,E81=$S$15),O81*$W$15,IF(AND(D81=$D$15,E81=$S$16),O81*$W$16,IF(AND(D81=$D$15,E81=$S$17),O81*$W$17,IF(AND(D81=$D$15,E81=$S$18),O81*$W$18,IF(AND(D81=$D$15,E81=$S$19),O81*$W$19,IF(AND(D81=$D$16,E81=$S$14),O81*$Y$14,IF(AND(D81=$D$16,E81=$S$15),O81*$Y$15,IF(AND(D81=$D$16,E81=$S$16),O81*$Y$16,IF(AND(D81=$D$16,E81=$S$17),O81*$Y$17,IF(AND(D81=$D$16,E81=$S$18),O81*$Y$18,IF(AND(D81=$D$16,E81=$S$19),O81*$Y$19,IF(AND(D81=$D$17,E81=$S$14),O81*$AA$14,IF(AND(D81=$D$17,E81=$S$15),O81*$AA$15,IF(AND(D81=$D$17,E81=$S$16),O81*$AA$16,IF(AND(D81=$D$17,E81=$S$17),O81*$AA$17,IF(AND(D81=$D$17,E81=$S$18),O81*$AA$18,IF(AND(D81=$D$17,E81=$S$19),O81*$AA$19,IF(AND(D81=$D$18,E81=$S$14),O81*$AC$14,IF(AND(D81=$D$18,E81=$S$15),O81*$AC$15,IF(AND(D81=$D$18,E81=$S$16),O81*$AC$16,IF(AND(D81=$D$18,E81=$S$17),O81*$AC$17,IF(AND(D81=$D$18,E81=$S$18),O81*$AC$18,IF(AND(D81=$D$18,E81=$S$19),O81*$AC$19,IF(AND(D81=$D$19,E81=$S$14),O81*$AE$14,IF(AND(D81=$D$19,E81=$S$15),O81*$AE$15,IF(AND(D81=$D$19,E81=$S$16),O81*$AE$16,IF(AND(D81=$D$19,E81=$S$17),O81*$AE$17,IF(AND(D81=$D$19,E81=$S$18),O81*$AE$18,IF(AND(D81=$D$19,E81=$S$19),O81*$AE$19,IF(AND(D81=$D$20,E81=$S$14),O81*$AG$14,IF(AND(D81=$D$20,E81=$S$15),O81*$AG$15,IF(AND(D81=$D$20,E81=$S$16),O81*$AG$16,IF(AND(D81=$D$20,E81=$S$17),O81*$AG$17,IF(AND(D81=$D$20,E81=$S$18),O81*$AG$18,IF(AND(D81=$D$20,E81=$S$19),O81*$AG$19,0))))))))))))))))))))))))))))))))))))))))))*K81</f>
        <v>0</v>
      </c>
      <c r="P82" s="153"/>
      <c r="Q82" s="153"/>
      <c r="R82" s="155"/>
      <c r="S82" s="134" t="str">
        <f t="shared" si="0"/>
        <v/>
      </c>
      <c r="T82" s="82"/>
      <c r="U82" s="31"/>
      <c r="V82" s="31"/>
      <c r="W82" s="31"/>
      <c r="X82" s="31"/>
      <c r="Y82" s="34"/>
      <c r="Z82" s="34"/>
      <c r="AA82" s="32"/>
      <c r="AB82" s="32"/>
      <c r="AC82" s="32"/>
    </row>
    <row r="83" spans="1:29" ht="23.4" x14ac:dyDescent="0.45">
      <c r="A83" s="163">
        <v>20</v>
      </c>
      <c r="B83" s="163"/>
      <c r="C83" s="165"/>
      <c r="D83" s="152"/>
      <c r="E83" s="152"/>
      <c r="F83" s="152"/>
      <c r="G83" s="152"/>
      <c r="H83" s="152"/>
      <c r="I83" s="152"/>
      <c r="J83" s="156"/>
      <c r="K83" s="161">
        <v>1</v>
      </c>
      <c r="L83" s="158"/>
      <c r="M83" s="71"/>
      <c r="N83" s="71">
        <f>+M83</f>
        <v>0</v>
      </c>
      <c r="O83" s="71"/>
      <c r="P83" s="152"/>
      <c r="Q83" s="152"/>
      <c r="R83" s="154"/>
      <c r="S83" s="134" t="str">
        <f t="shared" si="0"/>
        <v/>
      </c>
      <c r="T83" s="82"/>
      <c r="U83" s="31"/>
      <c r="V83" s="31"/>
      <c r="W83" s="31"/>
      <c r="X83" s="31"/>
      <c r="Y83" s="33"/>
      <c r="Z83" s="33"/>
      <c r="AA83" s="32"/>
      <c r="AB83" s="32"/>
      <c r="AC83" s="32"/>
    </row>
    <row r="84" spans="1:29" ht="23.4" hidden="1" x14ac:dyDescent="0.45">
      <c r="A84" s="164"/>
      <c r="B84" s="164"/>
      <c r="C84" s="166"/>
      <c r="D84" s="153"/>
      <c r="E84" s="153"/>
      <c r="F84" s="153"/>
      <c r="G84" s="153"/>
      <c r="H84" s="153"/>
      <c r="I84" s="153"/>
      <c r="J84" s="157"/>
      <c r="K84" s="162"/>
      <c r="L84" s="159"/>
      <c r="M84" s="84">
        <f>IF(AND(D83=$D$14,E83=$S$14),M83*$U$14,IF(AND(D83=$D$14,E83=$S$15),M83*$U$15,IF(AND(D83=$D$14,E83=$S$16),M83*$U$16,IF(AND(D83=$D$14,E83=$S$17),M83*$U$17,IF(AND(D83=$D$14,E83=$S$18),M83*$U$18,IF(AND(D83=$D$14,E83=$S$19),M83*$U$19,IF(AND(D83=$D$15,E83=$S$14),M83*$W$14,IF(AND(D83=$D$15,E83=$S$15),M83*$W$15,IF(AND(D83=$D$15,E83=$S$16),M83*$W$16,IF(AND(D83=$D$15,E83=$S$17),M83*$W$17,IF(AND(D83=$D$15,E83=$S$18),M83*$W$18,IF(AND(D83=$D$15,E83=$S$19),M83*$W$19,IF(AND(D83=$D$16,E83=$S$14),M83*$Y$14,IF(AND(D83=$D$16,E83=$S$15),M83*$Y$15,IF(AND(D83=$D$16,E83=$S$16),M83*$Y$16,IF(AND(D83=$D$16,E83=$S$17),M83*$Y$17,IF(AND(D83=$D$16,E83=$S$18),M83*$Y$18,IF(AND(D83=$D$16,E83=$S$19),M83*$Y$19,IF(AND(D83=$D$17,E83=$S$14),M83*$AA$14,IF(AND(D83=$D$17,E83=$S$15),M83*$AA$15,IF(AND(D83=$D$17,E83=$S$16),M83*$AA$16,IF(AND(D83=$D$17,E83=$S$17),M83*$AA$17,IF(AND(D83=$D$17,E83=$S$18),M83*$AA$18,IF(AND(D83=$D$17,E83=$S$19),M83*$AA$19,IF(AND(D83=$D$18,E83=$S$14),M83*$AC$14,IF(AND(D83=$D$18,E83=$S$15),M83*$AC$15,IF(AND(D83=$D$18,E83=$S$16),M83*$AC$16,IF(AND(D83=$D$18,E83=$S$17),M83*$AC$17,IF(AND(D83=$D$18,E83=$S$18),M83*$AC$18,IF(AND(D83=$D$18,E83=$S$19),M83*$AC$19,IF(AND(D83=$D$19,E83=$S$14),M83*$AE$14,IF(AND(D83=$D$19,E83=$S$15),M83*$AE$15,IF(AND(D83=$D$19,E83=$S$16),M83*$AE$16,IF(AND(D83=$D$19,E83=$S$17),M83*$AE$17,IF(AND(D83=$D$19,E83=$S$18),M83*$AE$18,IF(AND(D83=$D$19,E83=$S$19),M83*$AE$19,IF(AND(D83=$D$20,E83=$S$14),M83*$AG$14,IF(AND(D83=$D$20,E83=$S$15),M83*$AG$15,IF(AND(D83=$D$20,E83=$S$16),M83*$AG$16,IF(AND(D83=$D$20,E83=$S$17),M83*$AG$17,IF(AND(D83=$D$20,E83=$S$18),M83*$AG$18,IF(AND(D83=$D$20,E83=$S$19),M83*$AG$19,0))))))))))))))))))))))))))))))))))))))))))</f>
        <v>0</v>
      </c>
      <c r="N84" s="112">
        <f>M84*K83</f>
        <v>0</v>
      </c>
      <c r="O84" s="107">
        <f>IF(AND(D83=$D$14,E83=$S$14),O83*$U$14,IF(AND(D83=$D$14,E83=$S$15),O83*$U$15,IF(AND(D83=$D$14,E83=$S$16),O83*$U$16,IF(AND(D83=$D$14,E83=$S$17),O83*$U$17,IF(AND(D83=$D$14,E83=$S$18),O83*$U$18,IF(AND(D83=$D$14,E83=$S$19),O83*$U$19,IF(AND(D83=$D$15,E83=$S$14),O83*$W$14,IF(AND(D83=$D$15,E83=$S$15),O83*$W$15,IF(AND(D83=$D$15,E83=$S$16),O83*$W$16,IF(AND(D83=$D$15,E83=$S$17),O83*$W$17,IF(AND(D83=$D$15,E83=$S$18),O83*$W$18,IF(AND(D83=$D$15,E83=$S$19),O83*$W$19,IF(AND(D83=$D$16,E83=$S$14),O83*$Y$14,IF(AND(D83=$D$16,E83=$S$15),O83*$Y$15,IF(AND(D83=$D$16,E83=$S$16),O83*$Y$16,IF(AND(D83=$D$16,E83=$S$17),O83*$Y$17,IF(AND(D83=$D$16,E83=$S$18),O83*$Y$18,IF(AND(D83=$D$16,E83=$S$19),O83*$Y$19,IF(AND(D83=$D$17,E83=$S$14),O83*$AA$14,IF(AND(D83=$D$17,E83=$S$15),O83*$AA$15,IF(AND(D83=$D$17,E83=$S$16),O83*$AA$16,IF(AND(D83=$D$17,E83=$S$17),O83*$AA$17,IF(AND(D83=$D$17,E83=$S$18),O83*$AA$18,IF(AND(D83=$D$17,E83=$S$19),O83*$AA$19,IF(AND(D83=$D$18,E83=$S$14),O83*$AC$14,IF(AND(D83=$D$18,E83=$S$15),O83*$AC$15,IF(AND(D83=$D$18,E83=$S$16),O83*$AC$16,IF(AND(D83=$D$18,E83=$S$17),O83*$AC$17,IF(AND(D83=$D$18,E83=$S$18),O83*$AC$18,IF(AND(D83=$D$18,E83=$S$19),O83*$AC$19,IF(AND(D83=$D$19,E83=$S$14),O83*$AE$14,IF(AND(D83=$D$19,E83=$S$15),O83*$AE$15,IF(AND(D83=$D$19,E83=$S$16),O83*$AE$16,IF(AND(D83=$D$19,E83=$S$17),O83*$AE$17,IF(AND(D83=$D$19,E83=$S$18),O83*$AE$18,IF(AND(D83=$D$19,E83=$S$19),O83*$AE$19,IF(AND(D83=$D$20,E83=$S$14),O83*$AG$14,IF(AND(D83=$D$20,E83=$S$15),O83*$AG$15,IF(AND(D83=$D$20,E83=$S$16),O83*$AG$16,IF(AND(D83=$D$20,E83=$S$17),O83*$AG$17,IF(AND(D83=$D$20,E83=$S$18),O83*$AG$18,IF(AND(D83=$D$20,E83=$S$19),O83*$AG$19,0))))))))))))))))))))))))))))))))))))))))))*K83</f>
        <v>0</v>
      </c>
      <c r="P84" s="153"/>
      <c r="Q84" s="153"/>
      <c r="R84" s="155"/>
      <c r="S84" s="134" t="str">
        <f t="shared" si="0"/>
        <v/>
      </c>
      <c r="T84" s="82"/>
      <c r="U84" s="31"/>
      <c r="V84" s="31"/>
      <c r="W84" s="31"/>
      <c r="X84" s="31"/>
      <c r="Y84" s="34"/>
      <c r="Z84" s="34"/>
      <c r="AA84" s="32"/>
      <c r="AB84" s="32"/>
      <c r="AC84" s="32"/>
    </row>
    <row r="85" spans="1:29" ht="23.4" x14ac:dyDescent="0.45">
      <c r="A85" s="163">
        <v>21</v>
      </c>
      <c r="B85" s="163"/>
      <c r="C85" s="165"/>
      <c r="D85" s="152"/>
      <c r="E85" s="152"/>
      <c r="F85" s="152"/>
      <c r="G85" s="152"/>
      <c r="H85" s="152"/>
      <c r="I85" s="152"/>
      <c r="J85" s="156"/>
      <c r="K85" s="161">
        <v>1</v>
      </c>
      <c r="L85" s="158"/>
      <c r="M85" s="71"/>
      <c r="N85" s="71">
        <f>+M85</f>
        <v>0</v>
      </c>
      <c r="O85" s="71"/>
      <c r="P85" s="152"/>
      <c r="Q85" s="152"/>
      <c r="R85" s="154"/>
      <c r="S85" s="134" t="str">
        <f t="shared" si="0"/>
        <v/>
      </c>
      <c r="T85" s="82"/>
      <c r="U85" s="31"/>
      <c r="V85" s="31"/>
      <c r="W85" s="31"/>
      <c r="X85" s="31"/>
      <c r="Y85" s="33"/>
      <c r="Z85" s="33"/>
      <c r="AA85" s="32"/>
      <c r="AB85" s="32"/>
      <c r="AC85" s="32"/>
    </row>
    <row r="86" spans="1:29" ht="23.4" hidden="1" x14ac:dyDescent="0.45">
      <c r="A86" s="164"/>
      <c r="B86" s="164"/>
      <c r="C86" s="166"/>
      <c r="D86" s="153"/>
      <c r="E86" s="153"/>
      <c r="F86" s="153"/>
      <c r="G86" s="153"/>
      <c r="H86" s="153"/>
      <c r="I86" s="153"/>
      <c r="J86" s="157"/>
      <c r="K86" s="162"/>
      <c r="L86" s="159"/>
      <c r="M86" s="84">
        <f>IF(AND(D85=$D$14,E85=$S$14),M85*$U$14,IF(AND(D85=$D$14,E85=$S$15),M85*$U$15,IF(AND(D85=$D$14,E85=$S$16),M85*$U$16,IF(AND(D85=$D$14,E85=$S$17),M85*$U$17,IF(AND(D85=$D$14,E85=$S$18),M85*$U$18,IF(AND(D85=$D$14,E85=$S$19),M85*$U$19,IF(AND(D85=$D$15,E85=$S$14),M85*$W$14,IF(AND(D85=$D$15,E85=$S$15),M85*$W$15,IF(AND(D85=$D$15,E85=$S$16),M85*$W$16,IF(AND(D85=$D$15,E85=$S$17),M85*$W$17,IF(AND(D85=$D$15,E85=$S$18),M85*$W$18,IF(AND(D85=$D$15,E85=$S$19),M85*$W$19,IF(AND(D85=$D$16,E85=$S$14),M85*$Y$14,IF(AND(D85=$D$16,E85=$S$15),M85*$Y$15,IF(AND(D85=$D$16,E85=$S$16),M85*$Y$16,IF(AND(D85=$D$16,E85=$S$17),M85*$Y$17,IF(AND(D85=$D$16,E85=$S$18),M85*$Y$18,IF(AND(D85=$D$16,E85=$S$19),M85*$Y$19,IF(AND(D85=$D$17,E85=$S$14),M85*$AA$14,IF(AND(D85=$D$17,E85=$S$15),M85*$AA$15,IF(AND(D85=$D$17,E85=$S$16),M85*$AA$16,IF(AND(D85=$D$17,E85=$S$17),M85*$AA$17,IF(AND(D85=$D$17,E85=$S$18),M85*$AA$18,IF(AND(D85=$D$17,E85=$S$19),M85*$AA$19,IF(AND(D85=$D$18,E85=$S$14),M85*$AC$14,IF(AND(D85=$D$18,E85=$S$15),M85*$AC$15,IF(AND(D85=$D$18,E85=$S$16),M85*$AC$16,IF(AND(D85=$D$18,E85=$S$17),M85*$AC$17,IF(AND(D85=$D$18,E85=$S$18),M85*$AC$18,IF(AND(D85=$D$18,E85=$S$19),M85*$AC$19,IF(AND(D85=$D$19,E85=$S$14),M85*$AE$14,IF(AND(D85=$D$19,E85=$S$15),M85*$AE$15,IF(AND(D85=$D$19,E85=$S$16),M85*$AE$16,IF(AND(D85=$D$19,E85=$S$17),M85*$AE$17,IF(AND(D85=$D$19,E85=$S$18),M85*$AE$18,IF(AND(D85=$D$19,E85=$S$19),M85*$AE$19,IF(AND(D85=$D$20,E85=$S$14),M85*$AG$14,IF(AND(D85=$D$20,E85=$S$15),M85*$AG$15,IF(AND(D85=$D$20,E85=$S$16),M85*$AG$16,IF(AND(D85=$D$20,E85=$S$17),M85*$AG$17,IF(AND(D85=$D$20,E85=$S$18),M85*$AG$18,IF(AND(D85=$D$20,E85=$S$19),M85*$AG$19,0))))))))))))))))))))))))))))))))))))))))))</f>
        <v>0</v>
      </c>
      <c r="N86" s="112">
        <f>M86*K85</f>
        <v>0</v>
      </c>
      <c r="O86" s="107">
        <f>IF(AND(D85=$D$14,E85=$S$14),O85*$U$14,IF(AND(D85=$D$14,E85=$S$15),O85*$U$15,IF(AND(D85=$D$14,E85=$S$16),O85*$U$16,IF(AND(D85=$D$14,E85=$S$17),O85*$U$17,IF(AND(D85=$D$14,E85=$S$18),O85*$U$18,IF(AND(D85=$D$14,E85=$S$19),O85*$U$19,IF(AND(D85=$D$15,E85=$S$14),O85*$W$14,IF(AND(D85=$D$15,E85=$S$15),O85*$W$15,IF(AND(D85=$D$15,E85=$S$16),O85*$W$16,IF(AND(D85=$D$15,E85=$S$17),O85*$W$17,IF(AND(D85=$D$15,E85=$S$18),O85*$W$18,IF(AND(D85=$D$15,E85=$S$19),O85*$W$19,IF(AND(D85=$D$16,E85=$S$14),O85*$Y$14,IF(AND(D85=$D$16,E85=$S$15),O85*$Y$15,IF(AND(D85=$D$16,E85=$S$16),O85*$Y$16,IF(AND(D85=$D$16,E85=$S$17),O85*$Y$17,IF(AND(D85=$D$16,E85=$S$18),O85*$Y$18,IF(AND(D85=$D$16,E85=$S$19),O85*$Y$19,IF(AND(D85=$D$17,E85=$S$14),O85*$AA$14,IF(AND(D85=$D$17,E85=$S$15),O85*$AA$15,IF(AND(D85=$D$17,E85=$S$16),O85*$AA$16,IF(AND(D85=$D$17,E85=$S$17),O85*$AA$17,IF(AND(D85=$D$17,E85=$S$18),O85*$AA$18,IF(AND(D85=$D$17,E85=$S$19),O85*$AA$19,IF(AND(D85=$D$18,E85=$S$14),O85*$AC$14,IF(AND(D85=$D$18,E85=$S$15),O85*$AC$15,IF(AND(D85=$D$18,E85=$S$16),O85*$AC$16,IF(AND(D85=$D$18,E85=$S$17),O85*$AC$17,IF(AND(D85=$D$18,E85=$S$18),O85*$AC$18,IF(AND(D85=$D$18,E85=$S$19),O85*$AC$19,IF(AND(D85=$D$19,E85=$S$14),O85*$AE$14,IF(AND(D85=$D$19,E85=$S$15),O85*$AE$15,IF(AND(D85=$D$19,E85=$S$16),O85*$AE$16,IF(AND(D85=$D$19,E85=$S$17),O85*$AE$17,IF(AND(D85=$D$19,E85=$S$18),O85*$AE$18,IF(AND(D85=$D$19,E85=$S$19),O85*$AE$19,IF(AND(D85=$D$20,E85=$S$14),O85*$AG$14,IF(AND(D85=$D$20,E85=$S$15),O85*$AG$15,IF(AND(D85=$D$20,E85=$S$16),O85*$AG$16,IF(AND(D85=$D$20,E85=$S$17),O85*$AG$17,IF(AND(D85=$D$20,E85=$S$18),O85*$AG$18,IF(AND(D85=$D$20,E85=$S$19),O85*$AG$19,0))))))))))))))))))))))))))))))))))))))))))*K85</f>
        <v>0</v>
      </c>
      <c r="P86" s="153"/>
      <c r="Q86" s="153"/>
      <c r="R86" s="155"/>
      <c r="S86" s="134" t="str">
        <f t="shared" si="0"/>
        <v/>
      </c>
      <c r="T86" s="82"/>
      <c r="U86" s="31"/>
      <c r="V86" s="31"/>
      <c r="W86" s="31"/>
      <c r="X86" s="31"/>
      <c r="Y86" s="34"/>
      <c r="Z86" s="34"/>
      <c r="AA86" s="32"/>
      <c r="AB86" s="32"/>
      <c r="AC86" s="32"/>
    </row>
    <row r="87" spans="1:29" ht="23.4" x14ac:dyDescent="0.45">
      <c r="A87" s="163">
        <v>22</v>
      </c>
      <c r="B87" s="163"/>
      <c r="C87" s="165"/>
      <c r="D87" s="152"/>
      <c r="E87" s="152"/>
      <c r="F87" s="152"/>
      <c r="G87" s="152"/>
      <c r="H87" s="152"/>
      <c r="I87" s="152"/>
      <c r="J87" s="156"/>
      <c r="K87" s="161">
        <v>1</v>
      </c>
      <c r="L87" s="158"/>
      <c r="M87" s="71"/>
      <c r="N87" s="71">
        <f>+M87</f>
        <v>0</v>
      </c>
      <c r="O87" s="71"/>
      <c r="P87" s="152"/>
      <c r="Q87" s="152"/>
      <c r="R87" s="154"/>
      <c r="S87" s="134" t="str">
        <f t="shared" si="0"/>
        <v/>
      </c>
      <c r="T87" s="82"/>
      <c r="U87" s="31"/>
      <c r="V87" s="31"/>
      <c r="W87" s="31"/>
      <c r="X87" s="31"/>
      <c r="Y87" s="33"/>
      <c r="Z87" s="33"/>
      <c r="AA87" s="32"/>
      <c r="AB87" s="32"/>
      <c r="AC87" s="32"/>
    </row>
    <row r="88" spans="1:29" ht="23.4" hidden="1" x14ac:dyDescent="0.45">
      <c r="A88" s="164"/>
      <c r="B88" s="164"/>
      <c r="C88" s="166"/>
      <c r="D88" s="153"/>
      <c r="E88" s="153"/>
      <c r="F88" s="153"/>
      <c r="G88" s="153"/>
      <c r="H88" s="153"/>
      <c r="I88" s="153"/>
      <c r="J88" s="157"/>
      <c r="K88" s="162"/>
      <c r="L88" s="159"/>
      <c r="M88" s="84">
        <f>IF(AND(D87=$D$14,E87=$S$14),M87*$U$14,IF(AND(D87=$D$14,E87=$S$15),M87*$U$15,IF(AND(D87=$D$14,E87=$S$16),M87*$U$16,IF(AND(D87=$D$14,E87=$S$17),M87*$U$17,IF(AND(D87=$D$14,E87=$S$18),M87*$U$18,IF(AND(D87=$D$14,E87=$S$19),M87*$U$19,IF(AND(D87=$D$15,E87=$S$14),M87*$W$14,IF(AND(D87=$D$15,E87=$S$15),M87*$W$15,IF(AND(D87=$D$15,E87=$S$16),M87*$W$16,IF(AND(D87=$D$15,E87=$S$17),M87*$W$17,IF(AND(D87=$D$15,E87=$S$18),M87*$W$18,IF(AND(D87=$D$15,E87=$S$19),M87*$W$19,IF(AND(D87=$D$16,E87=$S$14),M87*$Y$14,IF(AND(D87=$D$16,E87=$S$15),M87*$Y$15,IF(AND(D87=$D$16,E87=$S$16),M87*$Y$16,IF(AND(D87=$D$16,E87=$S$17),M87*$Y$17,IF(AND(D87=$D$16,E87=$S$18),M87*$Y$18,IF(AND(D87=$D$16,E87=$S$19),M87*$Y$19,IF(AND(D87=$D$17,E87=$S$14),M87*$AA$14,IF(AND(D87=$D$17,E87=$S$15),M87*$AA$15,IF(AND(D87=$D$17,E87=$S$16),M87*$AA$16,IF(AND(D87=$D$17,E87=$S$17),M87*$AA$17,IF(AND(D87=$D$17,E87=$S$18),M87*$AA$18,IF(AND(D87=$D$17,E87=$S$19),M87*$AA$19,IF(AND(D87=$D$18,E87=$S$14),M87*$AC$14,IF(AND(D87=$D$18,E87=$S$15),M87*$AC$15,IF(AND(D87=$D$18,E87=$S$16),M87*$AC$16,IF(AND(D87=$D$18,E87=$S$17),M87*$AC$17,IF(AND(D87=$D$18,E87=$S$18),M87*$AC$18,IF(AND(D87=$D$18,E87=$S$19),M87*$AC$19,IF(AND(D87=$D$19,E87=$S$14),M87*$AE$14,IF(AND(D87=$D$19,E87=$S$15),M87*$AE$15,IF(AND(D87=$D$19,E87=$S$16),M87*$AE$16,IF(AND(D87=$D$19,E87=$S$17),M87*$AE$17,IF(AND(D87=$D$19,E87=$S$18),M87*$AE$18,IF(AND(D87=$D$19,E87=$S$19),M87*$AE$19,IF(AND(D87=$D$20,E87=$S$14),M87*$AG$14,IF(AND(D87=$D$20,E87=$S$15),M87*$AG$15,IF(AND(D87=$D$20,E87=$S$16),M87*$AG$16,IF(AND(D87=$D$20,E87=$S$17),M87*$AG$17,IF(AND(D87=$D$20,E87=$S$18),M87*$AG$18,IF(AND(D87=$D$20,E87=$S$19),M87*$AG$19,0))))))))))))))))))))))))))))))))))))))))))</f>
        <v>0</v>
      </c>
      <c r="N88" s="112">
        <f>M88*K87</f>
        <v>0</v>
      </c>
      <c r="O88" s="107">
        <f>IF(AND(D87=$D$14,E87=$S$14),O87*$U$14,IF(AND(D87=$D$14,E87=$S$15),O87*$U$15,IF(AND(D87=$D$14,E87=$S$16),O87*$U$16,IF(AND(D87=$D$14,E87=$S$17),O87*$U$17,IF(AND(D87=$D$14,E87=$S$18),O87*$U$18,IF(AND(D87=$D$14,E87=$S$19),O87*$U$19,IF(AND(D87=$D$15,E87=$S$14),O87*$W$14,IF(AND(D87=$D$15,E87=$S$15),O87*$W$15,IF(AND(D87=$D$15,E87=$S$16),O87*$W$16,IF(AND(D87=$D$15,E87=$S$17),O87*$W$17,IF(AND(D87=$D$15,E87=$S$18),O87*$W$18,IF(AND(D87=$D$15,E87=$S$19),O87*$W$19,IF(AND(D87=$D$16,E87=$S$14),O87*$Y$14,IF(AND(D87=$D$16,E87=$S$15),O87*$Y$15,IF(AND(D87=$D$16,E87=$S$16),O87*$Y$16,IF(AND(D87=$D$16,E87=$S$17),O87*$Y$17,IF(AND(D87=$D$16,E87=$S$18),O87*$Y$18,IF(AND(D87=$D$16,E87=$S$19),O87*$Y$19,IF(AND(D87=$D$17,E87=$S$14),O87*$AA$14,IF(AND(D87=$D$17,E87=$S$15),O87*$AA$15,IF(AND(D87=$D$17,E87=$S$16),O87*$AA$16,IF(AND(D87=$D$17,E87=$S$17),O87*$AA$17,IF(AND(D87=$D$17,E87=$S$18),O87*$AA$18,IF(AND(D87=$D$17,E87=$S$19),O87*$AA$19,IF(AND(D87=$D$18,E87=$S$14),O87*$AC$14,IF(AND(D87=$D$18,E87=$S$15),O87*$AC$15,IF(AND(D87=$D$18,E87=$S$16),O87*$AC$16,IF(AND(D87=$D$18,E87=$S$17),O87*$AC$17,IF(AND(D87=$D$18,E87=$S$18),O87*$AC$18,IF(AND(D87=$D$18,E87=$S$19),O87*$AC$19,IF(AND(D87=$D$19,E87=$S$14),O87*$AE$14,IF(AND(D87=$D$19,E87=$S$15),O87*$AE$15,IF(AND(D87=$D$19,E87=$S$16),O87*$AE$16,IF(AND(D87=$D$19,E87=$S$17),O87*$AE$17,IF(AND(D87=$D$19,E87=$S$18),O87*$AE$18,IF(AND(D87=$D$19,E87=$S$19),O87*$AE$19,IF(AND(D87=$D$20,E87=$S$14),O87*$AG$14,IF(AND(D87=$D$20,E87=$S$15),O87*$AG$15,IF(AND(D87=$D$20,E87=$S$16),O87*$AG$16,IF(AND(D87=$D$20,E87=$S$17),O87*$AG$17,IF(AND(D87=$D$20,E87=$S$18),O87*$AG$18,IF(AND(D87=$D$20,E87=$S$19),O87*$AG$19,0))))))))))))))))))))))))))))))))))))))))))*K87</f>
        <v>0</v>
      </c>
      <c r="P88" s="153"/>
      <c r="Q88" s="153"/>
      <c r="R88" s="155"/>
      <c r="S88" s="134" t="str">
        <f t="shared" si="0"/>
        <v/>
      </c>
      <c r="T88" s="82"/>
      <c r="U88" s="31"/>
      <c r="V88" s="31"/>
      <c r="W88" s="31"/>
      <c r="X88" s="31"/>
      <c r="Y88" s="34"/>
      <c r="Z88" s="34"/>
      <c r="AA88" s="32"/>
      <c r="AB88" s="32"/>
      <c r="AC88" s="32"/>
    </row>
    <row r="89" spans="1:29" ht="23.4" x14ac:dyDescent="0.45">
      <c r="A89" s="163">
        <v>23</v>
      </c>
      <c r="B89" s="163"/>
      <c r="C89" s="165"/>
      <c r="D89" s="152"/>
      <c r="E89" s="152"/>
      <c r="F89" s="152"/>
      <c r="G89" s="152"/>
      <c r="H89" s="152"/>
      <c r="I89" s="152"/>
      <c r="J89" s="156"/>
      <c r="K89" s="161">
        <v>1</v>
      </c>
      <c r="L89" s="158"/>
      <c r="M89" s="71"/>
      <c r="N89" s="71">
        <f>+M89</f>
        <v>0</v>
      </c>
      <c r="O89" s="71"/>
      <c r="P89" s="152"/>
      <c r="Q89" s="152"/>
      <c r="R89" s="154"/>
      <c r="S89" s="134" t="str">
        <f t="shared" si="0"/>
        <v/>
      </c>
      <c r="T89" s="82"/>
      <c r="U89" s="31"/>
      <c r="V89" s="31"/>
      <c r="W89" s="31"/>
      <c r="X89" s="31"/>
      <c r="Y89" s="33"/>
      <c r="Z89" s="33"/>
      <c r="AA89" s="32"/>
      <c r="AB89" s="32"/>
      <c r="AC89" s="32"/>
    </row>
    <row r="90" spans="1:29" ht="23.4" hidden="1" x14ac:dyDescent="0.45">
      <c r="A90" s="164"/>
      <c r="B90" s="164"/>
      <c r="C90" s="166"/>
      <c r="D90" s="153"/>
      <c r="E90" s="153"/>
      <c r="F90" s="153"/>
      <c r="G90" s="153"/>
      <c r="H90" s="153"/>
      <c r="I90" s="153"/>
      <c r="J90" s="157"/>
      <c r="K90" s="162"/>
      <c r="L90" s="159"/>
      <c r="M90" s="84">
        <f>IF(AND(D89=$D$14,E89=$S$14),M89*$U$14,IF(AND(D89=$D$14,E89=$S$15),M89*$U$15,IF(AND(D89=$D$14,E89=$S$16),M89*$U$16,IF(AND(D89=$D$14,E89=$S$17),M89*$U$17,IF(AND(D89=$D$14,E89=$S$18),M89*$U$18,IF(AND(D89=$D$14,E89=$S$19),M89*$U$19,IF(AND(D89=$D$15,E89=$S$14),M89*$W$14,IF(AND(D89=$D$15,E89=$S$15),M89*$W$15,IF(AND(D89=$D$15,E89=$S$16),M89*$W$16,IF(AND(D89=$D$15,E89=$S$17),M89*$W$17,IF(AND(D89=$D$15,E89=$S$18),M89*$W$18,IF(AND(D89=$D$15,E89=$S$19),M89*$W$19,IF(AND(D89=$D$16,E89=$S$14),M89*$Y$14,IF(AND(D89=$D$16,E89=$S$15),M89*$Y$15,IF(AND(D89=$D$16,E89=$S$16),M89*$Y$16,IF(AND(D89=$D$16,E89=$S$17),M89*$Y$17,IF(AND(D89=$D$16,E89=$S$18),M89*$Y$18,IF(AND(D89=$D$16,E89=$S$19),M89*$Y$19,IF(AND(D89=$D$17,E89=$S$14),M89*$AA$14,IF(AND(D89=$D$17,E89=$S$15),M89*$AA$15,IF(AND(D89=$D$17,E89=$S$16),M89*$AA$16,IF(AND(D89=$D$17,E89=$S$17),M89*$AA$17,IF(AND(D89=$D$17,E89=$S$18),M89*$AA$18,IF(AND(D89=$D$17,E89=$S$19),M89*$AA$19,IF(AND(D89=$D$18,E89=$S$14),M89*$AC$14,IF(AND(D89=$D$18,E89=$S$15),M89*$AC$15,IF(AND(D89=$D$18,E89=$S$16),M89*$AC$16,IF(AND(D89=$D$18,E89=$S$17),M89*$AC$17,IF(AND(D89=$D$18,E89=$S$18),M89*$AC$18,IF(AND(D89=$D$18,E89=$S$19),M89*$AC$19,IF(AND(D89=$D$19,E89=$S$14),M89*$AE$14,IF(AND(D89=$D$19,E89=$S$15),M89*$AE$15,IF(AND(D89=$D$19,E89=$S$16),M89*$AE$16,IF(AND(D89=$D$19,E89=$S$17),M89*$AE$17,IF(AND(D89=$D$19,E89=$S$18),M89*$AE$18,IF(AND(D89=$D$19,E89=$S$19),M89*$AE$19,IF(AND(D89=$D$20,E89=$S$14),M89*$AG$14,IF(AND(D89=$D$20,E89=$S$15),M89*$AG$15,IF(AND(D89=$D$20,E89=$S$16),M89*$AG$16,IF(AND(D89=$D$20,E89=$S$17),M89*$AG$17,IF(AND(D89=$D$20,E89=$S$18),M89*$AG$18,IF(AND(D89=$D$20,E89=$S$19),M89*$AG$19,0))))))))))))))))))))))))))))))))))))))))))</f>
        <v>0</v>
      </c>
      <c r="N90" s="112">
        <f>M90*K89</f>
        <v>0</v>
      </c>
      <c r="O90" s="107">
        <f>IF(AND(D89=$D$14,E89=$S$14),O89*$U$14,IF(AND(D89=$D$14,E89=$S$15),O89*$U$15,IF(AND(D89=$D$14,E89=$S$16),O89*$U$16,IF(AND(D89=$D$14,E89=$S$17),O89*$U$17,IF(AND(D89=$D$14,E89=$S$18),O89*$U$18,IF(AND(D89=$D$14,E89=$S$19),O89*$U$19,IF(AND(D89=$D$15,E89=$S$14),O89*$W$14,IF(AND(D89=$D$15,E89=$S$15),O89*$W$15,IF(AND(D89=$D$15,E89=$S$16),O89*$W$16,IF(AND(D89=$D$15,E89=$S$17),O89*$W$17,IF(AND(D89=$D$15,E89=$S$18),O89*$W$18,IF(AND(D89=$D$15,E89=$S$19),O89*$W$19,IF(AND(D89=$D$16,E89=$S$14),O89*$Y$14,IF(AND(D89=$D$16,E89=$S$15),O89*$Y$15,IF(AND(D89=$D$16,E89=$S$16),O89*$Y$16,IF(AND(D89=$D$16,E89=$S$17),O89*$Y$17,IF(AND(D89=$D$16,E89=$S$18),O89*$Y$18,IF(AND(D89=$D$16,E89=$S$19),O89*$Y$19,IF(AND(D89=$D$17,E89=$S$14),O89*$AA$14,IF(AND(D89=$D$17,E89=$S$15),O89*$AA$15,IF(AND(D89=$D$17,E89=$S$16),O89*$AA$16,IF(AND(D89=$D$17,E89=$S$17),O89*$AA$17,IF(AND(D89=$D$17,E89=$S$18),O89*$AA$18,IF(AND(D89=$D$17,E89=$S$19),O89*$AA$19,IF(AND(D89=$D$18,E89=$S$14),O89*$AC$14,IF(AND(D89=$D$18,E89=$S$15),O89*$AC$15,IF(AND(D89=$D$18,E89=$S$16),O89*$AC$16,IF(AND(D89=$D$18,E89=$S$17),O89*$AC$17,IF(AND(D89=$D$18,E89=$S$18),O89*$AC$18,IF(AND(D89=$D$18,E89=$S$19),O89*$AC$19,IF(AND(D89=$D$19,E89=$S$14),O89*$AE$14,IF(AND(D89=$D$19,E89=$S$15),O89*$AE$15,IF(AND(D89=$D$19,E89=$S$16),O89*$AE$16,IF(AND(D89=$D$19,E89=$S$17),O89*$AE$17,IF(AND(D89=$D$19,E89=$S$18),O89*$AE$18,IF(AND(D89=$D$19,E89=$S$19),O89*$AE$19,IF(AND(D89=$D$20,E89=$S$14),O89*$AG$14,IF(AND(D89=$D$20,E89=$S$15),O89*$AG$15,IF(AND(D89=$D$20,E89=$S$16),O89*$AG$16,IF(AND(D89=$D$20,E89=$S$17),O89*$AG$17,IF(AND(D89=$D$20,E89=$S$18),O89*$AG$18,IF(AND(D89=$D$20,E89=$S$19),O89*$AG$19,0))))))))))))))))))))))))))))))))))))))))))*K89</f>
        <v>0</v>
      </c>
      <c r="P90" s="153"/>
      <c r="Q90" s="153"/>
      <c r="R90" s="155"/>
      <c r="S90" s="134" t="str">
        <f t="shared" si="0"/>
        <v/>
      </c>
      <c r="T90" s="82"/>
      <c r="U90" s="31"/>
      <c r="V90" s="31"/>
      <c r="W90" s="31"/>
      <c r="X90" s="31"/>
      <c r="Y90" s="34"/>
      <c r="Z90" s="34"/>
      <c r="AA90" s="32"/>
      <c r="AB90" s="32"/>
      <c r="AC90" s="32"/>
    </row>
    <row r="91" spans="1:29" ht="23.4" x14ac:dyDescent="0.45">
      <c r="A91" s="163">
        <v>24</v>
      </c>
      <c r="B91" s="163"/>
      <c r="C91" s="165"/>
      <c r="D91" s="152"/>
      <c r="E91" s="152"/>
      <c r="F91" s="152"/>
      <c r="G91" s="152"/>
      <c r="H91" s="152"/>
      <c r="I91" s="152"/>
      <c r="J91" s="156"/>
      <c r="K91" s="161">
        <v>1</v>
      </c>
      <c r="L91" s="158"/>
      <c r="M91" s="71"/>
      <c r="N91" s="71">
        <f>+M91</f>
        <v>0</v>
      </c>
      <c r="O91" s="71"/>
      <c r="P91" s="152"/>
      <c r="Q91" s="152"/>
      <c r="R91" s="154"/>
      <c r="S91" s="134" t="str">
        <f t="shared" si="0"/>
        <v/>
      </c>
      <c r="T91" s="82"/>
      <c r="U91" s="31"/>
      <c r="V91" s="31"/>
      <c r="W91" s="31"/>
      <c r="X91" s="31"/>
      <c r="Y91" s="33"/>
      <c r="Z91" s="33"/>
      <c r="AA91" s="32"/>
      <c r="AB91" s="32"/>
      <c r="AC91" s="32"/>
    </row>
    <row r="92" spans="1:29" ht="23.4" hidden="1" x14ac:dyDescent="0.45">
      <c r="A92" s="164"/>
      <c r="B92" s="164"/>
      <c r="C92" s="166"/>
      <c r="D92" s="153"/>
      <c r="E92" s="153"/>
      <c r="F92" s="153"/>
      <c r="G92" s="153"/>
      <c r="H92" s="153"/>
      <c r="I92" s="153"/>
      <c r="J92" s="157"/>
      <c r="K92" s="162"/>
      <c r="L92" s="159"/>
      <c r="M92" s="84">
        <f>IF(AND(D91=$D$14,E91=$S$14),M91*$U$14,IF(AND(D91=$D$14,E91=$S$15),M91*$U$15,IF(AND(D91=$D$14,E91=$S$16),M91*$U$16,IF(AND(D91=$D$14,E91=$S$17),M91*$U$17,IF(AND(D91=$D$14,E91=$S$18),M91*$U$18,IF(AND(D91=$D$14,E91=$S$19),M91*$U$19,IF(AND(D91=$D$15,E91=$S$14),M91*$W$14,IF(AND(D91=$D$15,E91=$S$15),M91*$W$15,IF(AND(D91=$D$15,E91=$S$16),M91*$W$16,IF(AND(D91=$D$15,E91=$S$17),M91*$W$17,IF(AND(D91=$D$15,E91=$S$18),M91*$W$18,IF(AND(D91=$D$15,E91=$S$19),M91*$W$19,IF(AND(D91=$D$16,E91=$S$14),M91*$Y$14,IF(AND(D91=$D$16,E91=$S$15),M91*$Y$15,IF(AND(D91=$D$16,E91=$S$16),M91*$Y$16,IF(AND(D91=$D$16,E91=$S$17),M91*$Y$17,IF(AND(D91=$D$16,E91=$S$18),M91*$Y$18,IF(AND(D91=$D$16,E91=$S$19),M91*$Y$19,IF(AND(D91=$D$17,E91=$S$14),M91*$AA$14,IF(AND(D91=$D$17,E91=$S$15),M91*$AA$15,IF(AND(D91=$D$17,E91=$S$16),M91*$AA$16,IF(AND(D91=$D$17,E91=$S$17),M91*$AA$17,IF(AND(D91=$D$17,E91=$S$18),M91*$AA$18,IF(AND(D91=$D$17,E91=$S$19),M91*$AA$19,IF(AND(D91=$D$18,E91=$S$14),M91*$AC$14,IF(AND(D91=$D$18,E91=$S$15),M91*$AC$15,IF(AND(D91=$D$18,E91=$S$16),M91*$AC$16,IF(AND(D91=$D$18,E91=$S$17),M91*$AC$17,IF(AND(D91=$D$18,E91=$S$18),M91*$AC$18,IF(AND(D91=$D$18,E91=$S$19),M91*$AC$19,IF(AND(D91=$D$19,E91=$S$14),M91*$AE$14,IF(AND(D91=$D$19,E91=$S$15),M91*$AE$15,IF(AND(D91=$D$19,E91=$S$16),M91*$AE$16,IF(AND(D91=$D$19,E91=$S$17),M91*$AE$17,IF(AND(D91=$D$19,E91=$S$18),M91*$AE$18,IF(AND(D91=$D$19,E91=$S$19),M91*$AE$19,IF(AND(D91=$D$20,E91=$S$14),M91*$AG$14,IF(AND(D91=$D$20,E91=$S$15),M91*$AG$15,IF(AND(D91=$D$20,E91=$S$16),M91*$AG$16,IF(AND(D91=$D$20,E91=$S$17),M91*$AG$17,IF(AND(D91=$D$20,E91=$S$18),M91*$AG$18,IF(AND(D91=$D$20,E91=$S$19),M91*$AG$19,0))))))))))))))))))))))))))))))))))))))))))</f>
        <v>0</v>
      </c>
      <c r="N92" s="112">
        <f>M92*K91</f>
        <v>0</v>
      </c>
      <c r="O92" s="107">
        <f>IF(AND(D91=$D$14,E91=$S$14),O91*$U$14,IF(AND(D91=$D$14,E91=$S$15),O91*$U$15,IF(AND(D91=$D$14,E91=$S$16),O91*$U$16,IF(AND(D91=$D$14,E91=$S$17),O91*$U$17,IF(AND(D91=$D$14,E91=$S$18),O91*$U$18,IF(AND(D91=$D$14,E91=$S$19),O91*$U$19,IF(AND(D91=$D$15,E91=$S$14),O91*$W$14,IF(AND(D91=$D$15,E91=$S$15),O91*$W$15,IF(AND(D91=$D$15,E91=$S$16),O91*$W$16,IF(AND(D91=$D$15,E91=$S$17),O91*$W$17,IF(AND(D91=$D$15,E91=$S$18),O91*$W$18,IF(AND(D91=$D$15,E91=$S$19),O91*$W$19,IF(AND(D91=$D$16,E91=$S$14),O91*$Y$14,IF(AND(D91=$D$16,E91=$S$15),O91*$Y$15,IF(AND(D91=$D$16,E91=$S$16),O91*$Y$16,IF(AND(D91=$D$16,E91=$S$17),O91*$Y$17,IF(AND(D91=$D$16,E91=$S$18),O91*$Y$18,IF(AND(D91=$D$16,E91=$S$19),O91*$Y$19,IF(AND(D91=$D$17,E91=$S$14),O91*$AA$14,IF(AND(D91=$D$17,E91=$S$15),O91*$AA$15,IF(AND(D91=$D$17,E91=$S$16),O91*$AA$16,IF(AND(D91=$D$17,E91=$S$17),O91*$AA$17,IF(AND(D91=$D$17,E91=$S$18),O91*$AA$18,IF(AND(D91=$D$17,E91=$S$19),O91*$AA$19,IF(AND(D91=$D$18,E91=$S$14),O91*$AC$14,IF(AND(D91=$D$18,E91=$S$15),O91*$AC$15,IF(AND(D91=$D$18,E91=$S$16),O91*$AC$16,IF(AND(D91=$D$18,E91=$S$17),O91*$AC$17,IF(AND(D91=$D$18,E91=$S$18),O91*$AC$18,IF(AND(D91=$D$18,E91=$S$19),O91*$AC$19,IF(AND(D91=$D$19,E91=$S$14),O91*$AE$14,IF(AND(D91=$D$19,E91=$S$15),O91*$AE$15,IF(AND(D91=$D$19,E91=$S$16),O91*$AE$16,IF(AND(D91=$D$19,E91=$S$17),O91*$AE$17,IF(AND(D91=$D$19,E91=$S$18),O91*$AE$18,IF(AND(D91=$D$19,E91=$S$19),O91*$AE$19,IF(AND(D91=$D$20,E91=$S$14),O91*$AG$14,IF(AND(D91=$D$20,E91=$S$15),O91*$AG$15,IF(AND(D91=$D$20,E91=$S$16),O91*$AG$16,IF(AND(D91=$D$20,E91=$S$17),O91*$AG$17,IF(AND(D91=$D$20,E91=$S$18),O91*$AG$18,IF(AND(D91=$D$20,E91=$S$19),O91*$AG$19,0))))))))))))))))))))))))))))))))))))))))))*K91</f>
        <v>0</v>
      </c>
      <c r="P92" s="153"/>
      <c r="Q92" s="153"/>
      <c r="R92" s="155"/>
      <c r="S92" s="134" t="str">
        <f t="shared" si="0"/>
        <v/>
      </c>
      <c r="T92" s="82"/>
      <c r="U92" s="31"/>
      <c r="V92" s="31"/>
      <c r="W92" s="31"/>
      <c r="X92" s="31"/>
      <c r="Y92" s="34"/>
      <c r="Z92" s="34"/>
      <c r="AA92" s="32"/>
      <c r="AB92" s="32"/>
      <c r="AC92" s="32"/>
    </row>
    <row r="93" spans="1:29" ht="23.4" x14ac:dyDescent="0.45">
      <c r="A93" s="163">
        <v>25</v>
      </c>
      <c r="B93" s="163"/>
      <c r="C93" s="165"/>
      <c r="D93" s="152"/>
      <c r="E93" s="152"/>
      <c r="F93" s="152"/>
      <c r="G93" s="152"/>
      <c r="H93" s="152"/>
      <c r="I93" s="152"/>
      <c r="J93" s="156"/>
      <c r="K93" s="161">
        <v>1</v>
      </c>
      <c r="L93" s="158"/>
      <c r="M93" s="71"/>
      <c r="N93" s="71">
        <f>+M93</f>
        <v>0</v>
      </c>
      <c r="O93" s="71"/>
      <c r="P93" s="152"/>
      <c r="Q93" s="152"/>
      <c r="R93" s="154"/>
      <c r="S93" s="134" t="str">
        <f t="shared" si="0"/>
        <v/>
      </c>
      <c r="T93" s="82"/>
      <c r="U93" s="31"/>
      <c r="V93" s="31"/>
      <c r="W93" s="31"/>
      <c r="X93" s="31"/>
      <c r="Y93" s="33"/>
      <c r="Z93" s="33"/>
      <c r="AA93" s="32"/>
      <c r="AB93" s="32"/>
      <c r="AC93" s="32"/>
    </row>
    <row r="94" spans="1:29" ht="23.4" hidden="1" x14ac:dyDescent="0.45">
      <c r="A94" s="164"/>
      <c r="B94" s="164"/>
      <c r="C94" s="166"/>
      <c r="D94" s="153"/>
      <c r="E94" s="153"/>
      <c r="F94" s="153"/>
      <c r="G94" s="153"/>
      <c r="H94" s="153"/>
      <c r="I94" s="153"/>
      <c r="J94" s="157"/>
      <c r="K94" s="162"/>
      <c r="L94" s="159"/>
      <c r="M94" s="84">
        <f>IF(AND(D93=$D$14,E93=$S$14),M93*$U$14,IF(AND(D93=$D$14,E93=$S$15),M93*$U$15,IF(AND(D93=$D$14,E93=$S$16),M93*$U$16,IF(AND(D93=$D$14,E93=$S$17),M93*$U$17,IF(AND(D93=$D$14,E93=$S$18),M93*$U$18,IF(AND(D93=$D$14,E93=$S$19),M93*$U$19,IF(AND(D93=$D$15,E93=$S$14),M93*$W$14,IF(AND(D93=$D$15,E93=$S$15),M93*$W$15,IF(AND(D93=$D$15,E93=$S$16),M93*$W$16,IF(AND(D93=$D$15,E93=$S$17),M93*$W$17,IF(AND(D93=$D$15,E93=$S$18),M93*$W$18,IF(AND(D93=$D$15,E93=$S$19),M93*$W$19,IF(AND(D93=$D$16,E93=$S$14),M93*$Y$14,IF(AND(D93=$D$16,E93=$S$15),M93*$Y$15,IF(AND(D93=$D$16,E93=$S$16),M93*$Y$16,IF(AND(D93=$D$16,E93=$S$17),M93*$Y$17,IF(AND(D93=$D$16,E93=$S$18),M93*$Y$18,IF(AND(D93=$D$16,E93=$S$19),M93*$Y$19,IF(AND(D93=$D$17,E93=$S$14),M93*$AA$14,IF(AND(D93=$D$17,E93=$S$15),M93*$AA$15,IF(AND(D93=$D$17,E93=$S$16),M93*$AA$16,IF(AND(D93=$D$17,E93=$S$17),M93*$AA$17,IF(AND(D93=$D$17,E93=$S$18),M93*$AA$18,IF(AND(D93=$D$17,E93=$S$19),M93*$AA$19,IF(AND(D93=$D$18,E93=$S$14),M93*$AC$14,IF(AND(D93=$D$18,E93=$S$15),M93*$AC$15,IF(AND(D93=$D$18,E93=$S$16),M93*$AC$16,IF(AND(D93=$D$18,E93=$S$17),M93*$AC$17,IF(AND(D93=$D$18,E93=$S$18),M93*$AC$18,IF(AND(D93=$D$18,E93=$S$19),M93*$AC$19,IF(AND(D93=$D$19,E93=$S$14),M93*$AE$14,IF(AND(D93=$D$19,E93=$S$15),M93*$AE$15,IF(AND(D93=$D$19,E93=$S$16),M93*$AE$16,IF(AND(D93=$D$19,E93=$S$17),M93*$AE$17,IF(AND(D93=$D$19,E93=$S$18),M93*$AE$18,IF(AND(D93=$D$19,E93=$S$19),M93*$AE$19,IF(AND(D93=$D$20,E93=$S$14),M93*$AG$14,IF(AND(D93=$D$20,E93=$S$15),M93*$AG$15,IF(AND(D93=$D$20,E93=$S$16),M93*$AG$16,IF(AND(D93=$D$20,E93=$S$17),M93*$AG$17,IF(AND(D93=$D$20,E93=$S$18),M93*$AG$18,IF(AND(D93=$D$20,E93=$S$19),M93*$AG$19,0))))))))))))))))))))))))))))))))))))))))))</f>
        <v>0</v>
      </c>
      <c r="N94" s="112">
        <f>M94*K93</f>
        <v>0</v>
      </c>
      <c r="O94" s="107">
        <f>IF(AND(D93=$D$14,E93=$S$14),O93*$U$14,IF(AND(D93=$D$14,E93=$S$15),O93*$U$15,IF(AND(D93=$D$14,E93=$S$16),O93*$U$16,IF(AND(D93=$D$14,E93=$S$17),O93*$U$17,IF(AND(D93=$D$14,E93=$S$18),O93*$U$18,IF(AND(D93=$D$14,E93=$S$19),O93*$U$19,IF(AND(D93=$D$15,E93=$S$14),O93*$W$14,IF(AND(D93=$D$15,E93=$S$15),O93*$W$15,IF(AND(D93=$D$15,E93=$S$16),O93*$W$16,IF(AND(D93=$D$15,E93=$S$17),O93*$W$17,IF(AND(D93=$D$15,E93=$S$18),O93*$W$18,IF(AND(D93=$D$15,E93=$S$19),O93*$W$19,IF(AND(D93=$D$16,E93=$S$14),O93*$Y$14,IF(AND(D93=$D$16,E93=$S$15),O93*$Y$15,IF(AND(D93=$D$16,E93=$S$16),O93*$Y$16,IF(AND(D93=$D$16,E93=$S$17),O93*$Y$17,IF(AND(D93=$D$16,E93=$S$18),O93*$Y$18,IF(AND(D93=$D$16,E93=$S$19),O93*$Y$19,IF(AND(D93=$D$17,E93=$S$14),O93*$AA$14,IF(AND(D93=$D$17,E93=$S$15),O93*$AA$15,IF(AND(D93=$D$17,E93=$S$16),O93*$AA$16,IF(AND(D93=$D$17,E93=$S$17),O93*$AA$17,IF(AND(D93=$D$17,E93=$S$18),O93*$AA$18,IF(AND(D93=$D$17,E93=$S$19),O93*$AA$19,IF(AND(D93=$D$18,E93=$S$14),O93*$AC$14,IF(AND(D93=$D$18,E93=$S$15),O93*$AC$15,IF(AND(D93=$D$18,E93=$S$16),O93*$AC$16,IF(AND(D93=$D$18,E93=$S$17),O93*$AC$17,IF(AND(D93=$D$18,E93=$S$18),O93*$AC$18,IF(AND(D93=$D$18,E93=$S$19),O93*$AC$19,IF(AND(D93=$D$19,E93=$S$14),O93*$AE$14,IF(AND(D93=$D$19,E93=$S$15),O93*$AE$15,IF(AND(D93=$D$19,E93=$S$16),O93*$AE$16,IF(AND(D93=$D$19,E93=$S$17),O93*$AE$17,IF(AND(D93=$D$19,E93=$S$18),O93*$AE$18,IF(AND(D93=$D$19,E93=$S$19),O93*$AE$19,IF(AND(D93=$D$20,E93=$S$14),O93*$AG$14,IF(AND(D93=$D$20,E93=$S$15),O93*$AG$15,IF(AND(D93=$D$20,E93=$S$16),O93*$AG$16,IF(AND(D93=$D$20,E93=$S$17),O93*$AG$17,IF(AND(D93=$D$20,E93=$S$18),O93*$AG$18,IF(AND(D93=$D$20,E93=$S$19),O93*$AG$19,0))))))))))))))))))))))))))))))))))))))))))*K93</f>
        <v>0</v>
      </c>
      <c r="P94" s="153"/>
      <c r="Q94" s="153"/>
      <c r="R94" s="155"/>
      <c r="S94" s="134" t="str">
        <f t="shared" si="0"/>
        <v/>
      </c>
      <c r="T94" s="82"/>
      <c r="U94" s="31"/>
      <c r="V94" s="31"/>
      <c r="W94" s="31"/>
      <c r="X94" s="31"/>
      <c r="Y94" s="34"/>
      <c r="Z94" s="34"/>
      <c r="AA94" s="32"/>
      <c r="AB94" s="32"/>
      <c r="AC94" s="32"/>
    </row>
    <row r="95" spans="1:29" ht="23.4" x14ac:dyDescent="0.45">
      <c r="A95" s="163">
        <v>26</v>
      </c>
      <c r="B95" s="163"/>
      <c r="C95" s="165"/>
      <c r="D95" s="152"/>
      <c r="E95" s="152"/>
      <c r="F95" s="152"/>
      <c r="G95" s="152"/>
      <c r="H95" s="152"/>
      <c r="I95" s="152"/>
      <c r="J95" s="156"/>
      <c r="K95" s="161">
        <v>1</v>
      </c>
      <c r="L95" s="158"/>
      <c r="M95" s="71"/>
      <c r="N95" s="71">
        <f>+M95</f>
        <v>0</v>
      </c>
      <c r="O95" s="71"/>
      <c r="P95" s="152"/>
      <c r="Q95" s="152"/>
      <c r="R95" s="154"/>
      <c r="S95" s="134" t="str">
        <f t="shared" si="0"/>
        <v/>
      </c>
      <c r="T95" s="82"/>
      <c r="U95" s="31"/>
      <c r="V95" s="31"/>
      <c r="W95" s="31"/>
      <c r="X95" s="31"/>
      <c r="Y95" s="33"/>
      <c r="Z95" s="33"/>
      <c r="AA95" s="32"/>
      <c r="AB95" s="32"/>
      <c r="AC95" s="32"/>
    </row>
    <row r="96" spans="1:29" ht="23.4" hidden="1" x14ac:dyDescent="0.45">
      <c r="A96" s="164"/>
      <c r="B96" s="164"/>
      <c r="C96" s="166"/>
      <c r="D96" s="153"/>
      <c r="E96" s="153"/>
      <c r="F96" s="153"/>
      <c r="G96" s="153"/>
      <c r="H96" s="153"/>
      <c r="I96" s="153"/>
      <c r="J96" s="157"/>
      <c r="K96" s="162"/>
      <c r="L96" s="159"/>
      <c r="M96" s="84">
        <f>IF(AND(D95=$D$14,E95=$S$14),M95*$U$14,IF(AND(D95=$D$14,E95=$S$15),M95*$U$15,IF(AND(D95=$D$14,E95=$S$16),M95*$U$16,IF(AND(D95=$D$14,E95=$S$17),M95*$U$17,IF(AND(D95=$D$14,E95=$S$18),M95*$U$18,IF(AND(D95=$D$14,E95=$S$19),M95*$U$19,IF(AND(D95=$D$15,E95=$S$14),M95*$W$14,IF(AND(D95=$D$15,E95=$S$15),M95*$W$15,IF(AND(D95=$D$15,E95=$S$16),M95*$W$16,IF(AND(D95=$D$15,E95=$S$17),M95*$W$17,IF(AND(D95=$D$15,E95=$S$18),M95*$W$18,IF(AND(D95=$D$15,E95=$S$19),M95*$W$19,IF(AND(D95=$D$16,E95=$S$14),M95*$Y$14,IF(AND(D95=$D$16,E95=$S$15),M95*$Y$15,IF(AND(D95=$D$16,E95=$S$16),M95*$Y$16,IF(AND(D95=$D$16,E95=$S$17),M95*$Y$17,IF(AND(D95=$D$16,E95=$S$18),M95*$Y$18,IF(AND(D95=$D$16,E95=$S$19),M95*$Y$19,IF(AND(D95=$D$17,E95=$S$14),M95*$AA$14,IF(AND(D95=$D$17,E95=$S$15),M95*$AA$15,IF(AND(D95=$D$17,E95=$S$16),M95*$AA$16,IF(AND(D95=$D$17,E95=$S$17),M95*$AA$17,IF(AND(D95=$D$17,E95=$S$18),M95*$AA$18,IF(AND(D95=$D$17,E95=$S$19),M95*$AA$19,IF(AND(D95=$D$18,E95=$S$14),M95*$AC$14,IF(AND(D95=$D$18,E95=$S$15),M95*$AC$15,IF(AND(D95=$D$18,E95=$S$16),M95*$AC$16,IF(AND(D95=$D$18,E95=$S$17),M95*$AC$17,IF(AND(D95=$D$18,E95=$S$18),M95*$AC$18,IF(AND(D95=$D$18,E95=$S$19),M95*$AC$19,IF(AND(D95=$D$19,E95=$S$14),M95*$AE$14,IF(AND(D95=$D$19,E95=$S$15),M95*$AE$15,IF(AND(D95=$D$19,E95=$S$16),M95*$AE$16,IF(AND(D95=$D$19,E95=$S$17),M95*$AE$17,IF(AND(D95=$D$19,E95=$S$18),M95*$AE$18,IF(AND(D95=$D$19,E95=$S$19),M95*$AE$19,IF(AND(D95=$D$20,E95=$S$14),M95*$AG$14,IF(AND(D95=$D$20,E95=$S$15),M95*$AG$15,IF(AND(D95=$D$20,E95=$S$16),M95*$AG$16,IF(AND(D95=$D$20,E95=$S$17),M95*$AG$17,IF(AND(D95=$D$20,E95=$S$18),M95*$AG$18,IF(AND(D95=$D$20,E95=$S$19),M95*$AG$19,0))))))))))))))))))))))))))))))))))))))))))</f>
        <v>0</v>
      </c>
      <c r="N96" s="112">
        <f>M96*K95</f>
        <v>0</v>
      </c>
      <c r="O96" s="107">
        <f>IF(AND(D95=$D$14,E95=$S$14),O95*$U$14,IF(AND(D95=$D$14,E95=$S$15),O95*$U$15,IF(AND(D95=$D$14,E95=$S$16),O95*$U$16,IF(AND(D95=$D$14,E95=$S$17),O95*$U$17,IF(AND(D95=$D$14,E95=$S$18),O95*$U$18,IF(AND(D95=$D$14,E95=$S$19),O95*$U$19,IF(AND(D95=$D$15,E95=$S$14),O95*$W$14,IF(AND(D95=$D$15,E95=$S$15),O95*$W$15,IF(AND(D95=$D$15,E95=$S$16),O95*$W$16,IF(AND(D95=$D$15,E95=$S$17),O95*$W$17,IF(AND(D95=$D$15,E95=$S$18),O95*$W$18,IF(AND(D95=$D$15,E95=$S$19),O95*$W$19,IF(AND(D95=$D$16,E95=$S$14),O95*$Y$14,IF(AND(D95=$D$16,E95=$S$15),O95*$Y$15,IF(AND(D95=$D$16,E95=$S$16),O95*$Y$16,IF(AND(D95=$D$16,E95=$S$17),O95*$Y$17,IF(AND(D95=$D$16,E95=$S$18),O95*$Y$18,IF(AND(D95=$D$16,E95=$S$19),O95*$Y$19,IF(AND(D95=$D$17,E95=$S$14),O95*$AA$14,IF(AND(D95=$D$17,E95=$S$15),O95*$AA$15,IF(AND(D95=$D$17,E95=$S$16),O95*$AA$16,IF(AND(D95=$D$17,E95=$S$17),O95*$AA$17,IF(AND(D95=$D$17,E95=$S$18),O95*$AA$18,IF(AND(D95=$D$17,E95=$S$19),O95*$AA$19,IF(AND(D95=$D$18,E95=$S$14),O95*$AC$14,IF(AND(D95=$D$18,E95=$S$15),O95*$AC$15,IF(AND(D95=$D$18,E95=$S$16),O95*$AC$16,IF(AND(D95=$D$18,E95=$S$17),O95*$AC$17,IF(AND(D95=$D$18,E95=$S$18),O95*$AC$18,IF(AND(D95=$D$18,E95=$S$19),O95*$AC$19,IF(AND(D95=$D$19,E95=$S$14),O95*$AE$14,IF(AND(D95=$D$19,E95=$S$15),O95*$AE$15,IF(AND(D95=$D$19,E95=$S$16),O95*$AE$16,IF(AND(D95=$D$19,E95=$S$17),O95*$AE$17,IF(AND(D95=$D$19,E95=$S$18),O95*$AE$18,IF(AND(D95=$D$19,E95=$S$19),O95*$AE$19,IF(AND(D95=$D$20,E95=$S$14),O95*$AG$14,IF(AND(D95=$D$20,E95=$S$15),O95*$AG$15,IF(AND(D95=$D$20,E95=$S$16),O95*$AG$16,IF(AND(D95=$D$20,E95=$S$17),O95*$AG$17,IF(AND(D95=$D$20,E95=$S$18),O95*$AG$18,IF(AND(D95=$D$20,E95=$S$19),O95*$AG$19,0))))))))))))))))))))))))))))))))))))))))))*K95</f>
        <v>0</v>
      </c>
      <c r="P96" s="153"/>
      <c r="Q96" s="153"/>
      <c r="R96" s="155"/>
      <c r="S96" s="134" t="str">
        <f t="shared" si="0"/>
        <v/>
      </c>
      <c r="T96" s="82"/>
      <c r="U96" s="31"/>
      <c r="V96" s="31"/>
      <c r="W96" s="31"/>
      <c r="X96" s="31"/>
      <c r="Y96" s="34"/>
      <c r="Z96" s="34"/>
      <c r="AA96" s="32"/>
      <c r="AB96" s="32"/>
      <c r="AC96" s="32"/>
    </row>
    <row r="97" spans="1:29" ht="23.4" x14ac:dyDescent="0.45">
      <c r="A97" s="163">
        <v>27</v>
      </c>
      <c r="B97" s="163"/>
      <c r="C97" s="165"/>
      <c r="D97" s="152"/>
      <c r="E97" s="152"/>
      <c r="F97" s="152"/>
      <c r="G97" s="152"/>
      <c r="H97" s="152"/>
      <c r="I97" s="152"/>
      <c r="J97" s="156"/>
      <c r="K97" s="161">
        <v>1</v>
      </c>
      <c r="L97" s="158"/>
      <c r="M97" s="71"/>
      <c r="N97" s="71">
        <f>+M97</f>
        <v>0</v>
      </c>
      <c r="O97" s="71"/>
      <c r="P97" s="152"/>
      <c r="Q97" s="152"/>
      <c r="R97" s="154"/>
      <c r="S97" s="134" t="str">
        <f t="shared" si="0"/>
        <v/>
      </c>
      <c r="T97" s="82"/>
      <c r="U97" s="31"/>
      <c r="V97" s="31"/>
      <c r="W97" s="31"/>
      <c r="X97" s="31"/>
      <c r="Y97" s="33"/>
      <c r="Z97" s="33"/>
      <c r="AA97" s="32"/>
      <c r="AB97" s="32"/>
      <c r="AC97" s="32"/>
    </row>
    <row r="98" spans="1:29" ht="23.4" hidden="1" x14ac:dyDescent="0.45">
      <c r="A98" s="164"/>
      <c r="B98" s="164"/>
      <c r="C98" s="166"/>
      <c r="D98" s="153"/>
      <c r="E98" s="153"/>
      <c r="F98" s="153"/>
      <c r="G98" s="153"/>
      <c r="H98" s="153"/>
      <c r="I98" s="153"/>
      <c r="J98" s="157"/>
      <c r="K98" s="162"/>
      <c r="L98" s="159"/>
      <c r="M98" s="84">
        <f>IF(AND(D97=$D$14,E97=$S$14),M97*$U$14,IF(AND(D97=$D$14,E97=$S$15),M97*$U$15,IF(AND(D97=$D$14,E97=$S$16),M97*$U$16,IF(AND(D97=$D$14,E97=$S$17),M97*$U$17,IF(AND(D97=$D$14,E97=$S$18),M97*$U$18,IF(AND(D97=$D$14,E97=$S$19),M97*$U$19,IF(AND(D97=$D$15,E97=$S$14),M97*$W$14,IF(AND(D97=$D$15,E97=$S$15),M97*$W$15,IF(AND(D97=$D$15,E97=$S$16),M97*$W$16,IF(AND(D97=$D$15,E97=$S$17),M97*$W$17,IF(AND(D97=$D$15,E97=$S$18),M97*$W$18,IF(AND(D97=$D$15,E97=$S$19),M97*$W$19,IF(AND(D97=$D$16,E97=$S$14),M97*$Y$14,IF(AND(D97=$D$16,E97=$S$15),M97*$Y$15,IF(AND(D97=$D$16,E97=$S$16),M97*$Y$16,IF(AND(D97=$D$16,E97=$S$17),M97*$Y$17,IF(AND(D97=$D$16,E97=$S$18),M97*$Y$18,IF(AND(D97=$D$16,E97=$S$19),M97*$Y$19,IF(AND(D97=$D$17,E97=$S$14),M97*$AA$14,IF(AND(D97=$D$17,E97=$S$15),M97*$AA$15,IF(AND(D97=$D$17,E97=$S$16),M97*$AA$16,IF(AND(D97=$D$17,E97=$S$17),M97*$AA$17,IF(AND(D97=$D$17,E97=$S$18),M97*$AA$18,IF(AND(D97=$D$17,E97=$S$19),M97*$AA$19,IF(AND(D97=$D$18,E97=$S$14),M97*$AC$14,IF(AND(D97=$D$18,E97=$S$15),M97*$AC$15,IF(AND(D97=$D$18,E97=$S$16),M97*$AC$16,IF(AND(D97=$D$18,E97=$S$17),M97*$AC$17,IF(AND(D97=$D$18,E97=$S$18),M97*$AC$18,IF(AND(D97=$D$18,E97=$S$19),M97*$AC$19,IF(AND(D97=$D$19,E97=$S$14),M97*$AE$14,IF(AND(D97=$D$19,E97=$S$15),M97*$AE$15,IF(AND(D97=$D$19,E97=$S$16),M97*$AE$16,IF(AND(D97=$D$19,E97=$S$17),M97*$AE$17,IF(AND(D97=$D$19,E97=$S$18),M97*$AE$18,IF(AND(D97=$D$19,E97=$S$19),M97*$AE$19,IF(AND(D97=$D$20,E97=$S$14),M97*$AG$14,IF(AND(D97=$D$20,E97=$S$15),M97*$AG$15,IF(AND(D97=$D$20,E97=$S$16),M97*$AG$16,IF(AND(D97=$D$20,E97=$S$17),M97*$AG$17,IF(AND(D97=$D$20,E97=$S$18),M97*$AG$18,IF(AND(D97=$D$20,E97=$S$19),M97*$AG$19,0))))))))))))))))))))))))))))))))))))))))))</f>
        <v>0</v>
      </c>
      <c r="N98" s="112">
        <f>M98*K97</f>
        <v>0</v>
      </c>
      <c r="O98" s="107">
        <f>IF(AND(D97=$D$14,E97=$S$14),O97*$U$14,IF(AND(D97=$D$14,E97=$S$15),O97*$U$15,IF(AND(D97=$D$14,E97=$S$16),O97*$U$16,IF(AND(D97=$D$14,E97=$S$17),O97*$U$17,IF(AND(D97=$D$14,E97=$S$18),O97*$U$18,IF(AND(D97=$D$14,E97=$S$19),O97*$U$19,IF(AND(D97=$D$15,E97=$S$14),O97*$W$14,IF(AND(D97=$D$15,E97=$S$15),O97*$W$15,IF(AND(D97=$D$15,E97=$S$16),O97*$W$16,IF(AND(D97=$D$15,E97=$S$17),O97*$W$17,IF(AND(D97=$D$15,E97=$S$18),O97*$W$18,IF(AND(D97=$D$15,E97=$S$19),O97*$W$19,IF(AND(D97=$D$16,E97=$S$14),O97*$Y$14,IF(AND(D97=$D$16,E97=$S$15),O97*$Y$15,IF(AND(D97=$D$16,E97=$S$16),O97*$Y$16,IF(AND(D97=$D$16,E97=$S$17),O97*$Y$17,IF(AND(D97=$D$16,E97=$S$18),O97*$Y$18,IF(AND(D97=$D$16,E97=$S$19),O97*$Y$19,IF(AND(D97=$D$17,E97=$S$14),O97*$AA$14,IF(AND(D97=$D$17,E97=$S$15),O97*$AA$15,IF(AND(D97=$D$17,E97=$S$16),O97*$AA$16,IF(AND(D97=$D$17,E97=$S$17),O97*$AA$17,IF(AND(D97=$D$17,E97=$S$18),O97*$AA$18,IF(AND(D97=$D$17,E97=$S$19),O97*$AA$19,IF(AND(D97=$D$18,E97=$S$14),O97*$AC$14,IF(AND(D97=$D$18,E97=$S$15),O97*$AC$15,IF(AND(D97=$D$18,E97=$S$16),O97*$AC$16,IF(AND(D97=$D$18,E97=$S$17),O97*$AC$17,IF(AND(D97=$D$18,E97=$S$18),O97*$AC$18,IF(AND(D97=$D$18,E97=$S$19),O97*$AC$19,IF(AND(D97=$D$19,E97=$S$14),O97*$AE$14,IF(AND(D97=$D$19,E97=$S$15),O97*$AE$15,IF(AND(D97=$D$19,E97=$S$16),O97*$AE$16,IF(AND(D97=$D$19,E97=$S$17),O97*$AE$17,IF(AND(D97=$D$19,E97=$S$18),O97*$AE$18,IF(AND(D97=$D$19,E97=$S$19),O97*$AE$19,IF(AND(D97=$D$20,E97=$S$14),O97*$AG$14,IF(AND(D97=$D$20,E97=$S$15),O97*$AG$15,IF(AND(D97=$D$20,E97=$S$16),O97*$AG$16,IF(AND(D97=$D$20,E97=$S$17),O97*$AG$17,IF(AND(D97=$D$20,E97=$S$18),O97*$AG$18,IF(AND(D97=$D$20,E97=$S$19),O97*$AG$19,0))))))))))))))))))))))))))))))))))))))))))*K97</f>
        <v>0</v>
      </c>
      <c r="P98" s="153"/>
      <c r="Q98" s="153"/>
      <c r="R98" s="155"/>
      <c r="S98" s="134" t="str">
        <f t="shared" si="0"/>
        <v/>
      </c>
      <c r="T98" s="82"/>
      <c r="U98" s="31"/>
      <c r="V98" s="31"/>
      <c r="W98" s="31"/>
      <c r="X98" s="31"/>
      <c r="Y98" s="34"/>
      <c r="Z98" s="34"/>
      <c r="AA98" s="32"/>
      <c r="AB98" s="32"/>
      <c r="AC98" s="32"/>
    </row>
    <row r="99" spans="1:29" ht="23.4" x14ac:dyDescent="0.45">
      <c r="A99" s="163">
        <v>28</v>
      </c>
      <c r="B99" s="163"/>
      <c r="C99" s="165"/>
      <c r="D99" s="152"/>
      <c r="E99" s="152"/>
      <c r="F99" s="152"/>
      <c r="G99" s="152"/>
      <c r="H99" s="152"/>
      <c r="I99" s="152"/>
      <c r="J99" s="156"/>
      <c r="K99" s="161">
        <v>1</v>
      </c>
      <c r="L99" s="158"/>
      <c r="M99" s="71"/>
      <c r="N99" s="71">
        <f>+M99</f>
        <v>0</v>
      </c>
      <c r="O99" s="71"/>
      <c r="P99" s="152"/>
      <c r="Q99" s="152"/>
      <c r="R99" s="154"/>
      <c r="S99" s="134" t="str">
        <f t="shared" si="0"/>
        <v/>
      </c>
      <c r="T99" s="82"/>
      <c r="U99" s="31"/>
      <c r="V99" s="31"/>
      <c r="W99" s="31"/>
      <c r="X99" s="31"/>
      <c r="Y99" s="33"/>
      <c r="Z99" s="33"/>
      <c r="AA99" s="32"/>
      <c r="AB99" s="32"/>
      <c r="AC99" s="32"/>
    </row>
    <row r="100" spans="1:29" ht="23.4" hidden="1" x14ac:dyDescent="0.45">
      <c r="A100" s="164"/>
      <c r="B100" s="164"/>
      <c r="C100" s="166"/>
      <c r="D100" s="153"/>
      <c r="E100" s="153"/>
      <c r="F100" s="153"/>
      <c r="G100" s="153"/>
      <c r="H100" s="153"/>
      <c r="I100" s="153"/>
      <c r="J100" s="157"/>
      <c r="K100" s="162"/>
      <c r="L100" s="159"/>
      <c r="M100" s="84">
        <f>IF(AND(D99=$D$14,E99=$S$14),M99*$U$14,IF(AND(D99=$D$14,E99=$S$15),M99*$U$15,IF(AND(D99=$D$14,E99=$S$16),M99*$U$16,IF(AND(D99=$D$14,E99=$S$17),M99*$U$17,IF(AND(D99=$D$14,E99=$S$18),M99*$U$18,IF(AND(D99=$D$14,E99=$S$19),M99*$U$19,IF(AND(D99=$D$15,E99=$S$14),M99*$W$14,IF(AND(D99=$D$15,E99=$S$15),M99*$W$15,IF(AND(D99=$D$15,E99=$S$16),M99*$W$16,IF(AND(D99=$D$15,E99=$S$17),M99*$W$17,IF(AND(D99=$D$15,E99=$S$18),M99*$W$18,IF(AND(D99=$D$15,E99=$S$19),M99*$W$19,IF(AND(D99=$D$16,E99=$S$14),M99*$Y$14,IF(AND(D99=$D$16,E99=$S$15),M99*$Y$15,IF(AND(D99=$D$16,E99=$S$16),M99*$Y$16,IF(AND(D99=$D$16,E99=$S$17),M99*$Y$17,IF(AND(D99=$D$16,E99=$S$18),M99*$Y$18,IF(AND(D99=$D$16,E99=$S$19),M99*$Y$19,IF(AND(D99=$D$17,E99=$S$14),M99*$AA$14,IF(AND(D99=$D$17,E99=$S$15),M99*$AA$15,IF(AND(D99=$D$17,E99=$S$16),M99*$AA$16,IF(AND(D99=$D$17,E99=$S$17),M99*$AA$17,IF(AND(D99=$D$17,E99=$S$18),M99*$AA$18,IF(AND(D99=$D$17,E99=$S$19),M99*$AA$19,IF(AND(D99=$D$18,E99=$S$14),M99*$AC$14,IF(AND(D99=$D$18,E99=$S$15),M99*$AC$15,IF(AND(D99=$D$18,E99=$S$16),M99*$AC$16,IF(AND(D99=$D$18,E99=$S$17),M99*$AC$17,IF(AND(D99=$D$18,E99=$S$18),M99*$AC$18,IF(AND(D99=$D$18,E99=$S$19),M99*$AC$19,IF(AND(D99=$D$19,E99=$S$14),M99*$AE$14,IF(AND(D99=$D$19,E99=$S$15),M99*$AE$15,IF(AND(D99=$D$19,E99=$S$16),M99*$AE$16,IF(AND(D99=$D$19,E99=$S$17),M99*$AE$17,IF(AND(D99=$D$19,E99=$S$18),M99*$AE$18,IF(AND(D99=$D$19,E99=$S$19),M99*$AE$19,IF(AND(D99=$D$20,E99=$S$14),M99*$AG$14,IF(AND(D99=$D$20,E99=$S$15),M99*$AG$15,IF(AND(D99=$D$20,E99=$S$16),M99*$AG$16,IF(AND(D99=$D$20,E99=$S$17),M99*$AG$17,IF(AND(D99=$D$20,E99=$S$18),M99*$AG$18,IF(AND(D99=$D$20,E99=$S$19),M99*$AG$19,0))))))))))))))))))))))))))))))))))))))))))</f>
        <v>0</v>
      </c>
      <c r="N100" s="112">
        <f>M100*K99</f>
        <v>0</v>
      </c>
      <c r="O100" s="107">
        <f>IF(AND(D99=$D$14,E99=$S$14),O99*$U$14,IF(AND(D99=$D$14,E99=$S$15),O99*$U$15,IF(AND(D99=$D$14,E99=$S$16),O99*$U$16,IF(AND(D99=$D$14,E99=$S$17),O99*$U$17,IF(AND(D99=$D$14,E99=$S$18),O99*$U$18,IF(AND(D99=$D$14,E99=$S$19),O99*$U$19,IF(AND(D99=$D$15,E99=$S$14),O99*$W$14,IF(AND(D99=$D$15,E99=$S$15),O99*$W$15,IF(AND(D99=$D$15,E99=$S$16),O99*$W$16,IF(AND(D99=$D$15,E99=$S$17),O99*$W$17,IF(AND(D99=$D$15,E99=$S$18),O99*$W$18,IF(AND(D99=$D$15,E99=$S$19),O99*$W$19,IF(AND(D99=$D$16,E99=$S$14),O99*$Y$14,IF(AND(D99=$D$16,E99=$S$15),O99*$Y$15,IF(AND(D99=$D$16,E99=$S$16),O99*$Y$16,IF(AND(D99=$D$16,E99=$S$17),O99*$Y$17,IF(AND(D99=$D$16,E99=$S$18),O99*$Y$18,IF(AND(D99=$D$16,E99=$S$19),O99*$Y$19,IF(AND(D99=$D$17,E99=$S$14),O99*$AA$14,IF(AND(D99=$D$17,E99=$S$15),O99*$AA$15,IF(AND(D99=$D$17,E99=$S$16),O99*$AA$16,IF(AND(D99=$D$17,E99=$S$17),O99*$AA$17,IF(AND(D99=$D$17,E99=$S$18),O99*$AA$18,IF(AND(D99=$D$17,E99=$S$19),O99*$AA$19,IF(AND(D99=$D$18,E99=$S$14),O99*$AC$14,IF(AND(D99=$D$18,E99=$S$15),O99*$AC$15,IF(AND(D99=$D$18,E99=$S$16),O99*$AC$16,IF(AND(D99=$D$18,E99=$S$17),O99*$AC$17,IF(AND(D99=$D$18,E99=$S$18),O99*$AC$18,IF(AND(D99=$D$18,E99=$S$19),O99*$AC$19,IF(AND(D99=$D$19,E99=$S$14),O99*$AE$14,IF(AND(D99=$D$19,E99=$S$15),O99*$AE$15,IF(AND(D99=$D$19,E99=$S$16),O99*$AE$16,IF(AND(D99=$D$19,E99=$S$17),O99*$AE$17,IF(AND(D99=$D$19,E99=$S$18),O99*$AE$18,IF(AND(D99=$D$19,E99=$S$19),O99*$AE$19,IF(AND(D99=$D$20,E99=$S$14),O99*$AG$14,IF(AND(D99=$D$20,E99=$S$15),O99*$AG$15,IF(AND(D99=$D$20,E99=$S$16),O99*$AG$16,IF(AND(D99=$D$20,E99=$S$17),O99*$AG$17,IF(AND(D99=$D$20,E99=$S$18),O99*$AG$18,IF(AND(D99=$D$20,E99=$S$19),O99*$AG$19,0))))))))))))))))))))))))))))))))))))))))))*K99</f>
        <v>0</v>
      </c>
      <c r="P100" s="153"/>
      <c r="Q100" s="153"/>
      <c r="R100" s="155"/>
      <c r="S100" s="134" t="str">
        <f t="shared" si="0"/>
        <v/>
      </c>
      <c r="T100" s="82"/>
      <c r="U100" s="31"/>
      <c r="V100" s="31"/>
      <c r="W100" s="31"/>
      <c r="X100" s="31"/>
      <c r="Y100" s="34"/>
      <c r="Z100" s="34"/>
      <c r="AA100" s="32"/>
      <c r="AB100" s="32"/>
      <c r="AC100" s="32"/>
    </row>
    <row r="101" spans="1:29" ht="23.4" x14ac:dyDescent="0.45">
      <c r="A101" s="163">
        <v>29</v>
      </c>
      <c r="B101" s="163"/>
      <c r="C101" s="165"/>
      <c r="D101" s="152"/>
      <c r="E101" s="152"/>
      <c r="F101" s="152"/>
      <c r="G101" s="152"/>
      <c r="H101" s="152"/>
      <c r="I101" s="152"/>
      <c r="J101" s="156"/>
      <c r="K101" s="161">
        <v>1</v>
      </c>
      <c r="L101" s="158"/>
      <c r="M101" s="71"/>
      <c r="N101" s="71">
        <f>+M101</f>
        <v>0</v>
      </c>
      <c r="O101" s="71"/>
      <c r="P101" s="152"/>
      <c r="Q101" s="152"/>
      <c r="R101" s="154"/>
      <c r="S101" s="134" t="str">
        <f t="shared" si="0"/>
        <v/>
      </c>
      <c r="T101" s="82"/>
      <c r="U101" s="31"/>
      <c r="V101" s="31"/>
      <c r="W101" s="31"/>
      <c r="X101" s="31"/>
      <c r="Y101" s="33"/>
      <c r="Z101" s="33"/>
      <c r="AA101" s="32"/>
      <c r="AB101" s="32"/>
      <c r="AC101" s="32"/>
    </row>
    <row r="102" spans="1:29" ht="23.4" hidden="1" x14ac:dyDescent="0.45">
      <c r="A102" s="164"/>
      <c r="B102" s="164"/>
      <c r="C102" s="166"/>
      <c r="D102" s="153"/>
      <c r="E102" s="153"/>
      <c r="F102" s="153"/>
      <c r="G102" s="153"/>
      <c r="H102" s="153"/>
      <c r="I102" s="153"/>
      <c r="J102" s="157"/>
      <c r="K102" s="162"/>
      <c r="L102" s="159"/>
      <c r="M102" s="84">
        <f>IF(AND(D101=$D$14,E101=$S$14),M101*$U$14,IF(AND(D101=$D$14,E101=$S$15),M101*$U$15,IF(AND(D101=$D$14,E101=$S$16),M101*$U$16,IF(AND(D101=$D$14,E101=$S$17),M101*$U$17,IF(AND(D101=$D$14,E101=$S$18),M101*$U$18,IF(AND(D101=$D$14,E101=$S$19),M101*$U$19,IF(AND(D101=$D$15,E101=$S$14),M101*$W$14,IF(AND(D101=$D$15,E101=$S$15),M101*$W$15,IF(AND(D101=$D$15,E101=$S$16),M101*$W$16,IF(AND(D101=$D$15,E101=$S$17),M101*$W$17,IF(AND(D101=$D$15,E101=$S$18),M101*$W$18,IF(AND(D101=$D$15,E101=$S$19),M101*$W$19,IF(AND(D101=$D$16,E101=$S$14),M101*$Y$14,IF(AND(D101=$D$16,E101=$S$15),M101*$Y$15,IF(AND(D101=$D$16,E101=$S$16),M101*$Y$16,IF(AND(D101=$D$16,E101=$S$17),M101*$Y$17,IF(AND(D101=$D$16,E101=$S$18),M101*$Y$18,IF(AND(D101=$D$16,E101=$S$19),M101*$Y$19,IF(AND(D101=$D$17,E101=$S$14),M101*$AA$14,IF(AND(D101=$D$17,E101=$S$15),M101*$AA$15,IF(AND(D101=$D$17,E101=$S$16),M101*$AA$16,IF(AND(D101=$D$17,E101=$S$17),M101*$AA$17,IF(AND(D101=$D$17,E101=$S$18),M101*$AA$18,IF(AND(D101=$D$17,E101=$S$19),M101*$AA$19,IF(AND(D101=$D$18,E101=$S$14),M101*$AC$14,IF(AND(D101=$D$18,E101=$S$15),M101*$AC$15,IF(AND(D101=$D$18,E101=$S$16),M101*$AC$16,IF(AND(D101=$D$18,E101=$S$17),M101*$AC$17,IF(AND(D101=$D$18,E101=$S$18),M101*$AC$18,IF(AND(D101=$D$18,E101=$S$19),M101*$AC$19,IF(AND(D101=$D$19,E101=$S$14),M101*$AE$14,IF(AND(D101=$D$19,E101=$S$15),M101*$AE$15,IF(AND(D101=$D$19,E101=$S$16),M101*$AE$16,IF(AND(D101=$D$19,E101=$S$17),M101*$AE$17,IF(AND(D101=$D$19,E101=$S$18),M101*$AE$18,IF(AND(D101=$D$19,E101=$S$19),M101*$AE$19,IF(AND(D101=$D$20,E101=$S$14),M101*$AG$14,IF(AND(D101=$D$20,E101=$S$15),M101*$AG$15,IF(AND(D101=$D$20,E101=$S$16),M101*$AG$16,IF(AND(D101=$D$20,E101=$S$17),M101*$AG$17,IF(AND(D101=$D$20,E101=$S$18),M101*$AG$18,IF(AND(D101=$D$20,E101=$S$19),M101*$AG$19,0))))))))))))))))))))))))))))))))))))))))))</f>
        <v>0</v>
      </c>
      <c r="N102" s="112">
        <f>M102*K101</f>
        <v>0</v>
      </c>
      <c r="O102" s="107">
        <f>IF(AND(D101=$D$14,E101=$S$14),O101*$U$14,IF(AND(D101=$D$14,E101=$S$15),O101*$U$15,IF(AND(D101=$D$14,E101=$S$16),O101*$U$16,IF(AND(D101=$D$14,E101=$S$17),O101*$U$17,IF(AND(D101=$D$14,E101=$S$18),O101*$U$18,IF(AND(D101=$D$14,E101=$S$19),O101*$U$19,IF(AND(D101=$D$15,E101=$S$14),O101*$W$14,IF(AND(D101=$D$15,E101=$S$15),O101*$W$15,IF(AND(D101=$D$15,E101=$S$16),O101*$W$16,IF(AND(D101=$D$15,E101=$S$17),O101*$W$17,IF(AND(D101=$D$15,E101=$S$18),O101*$W$18,IF(AND(D101=$D$15,E101=$S$19),O101*$W$19,IF(AND(D101=$D$16,E101=$S$14),O101*$Y$14,IF(AND(D101=$D$16,E101=$S$15),O101*$Y$15,IF(AND(D101=$D$16,E101=$S$16),O101*$Y$16,IF(AND(D101=$D$16,E101=$S$17),O101*$Y$17,IF(AND(D101=$D$16,E101=$S$18),O101*$Y$18,IF(AND(D101=$D$16,E101=$S$19),O101*$Y$19,IF(AND(D101=$D$17,E101=$S$14),O101*$AA$14,IF(AND(D101=$D$17,E101=$S$15),O101*$AA$15,IF(AND(D101=$D$17,E101=$S$16),O101*$AA$16,IF(AND(D101=$D$17,E101=$S$17),O101*$AA$17,IF(AND(D101=$D$17,E101=$S$18),O101*$AA$18,IF(AND(D101=$D$17,E101=$S$19),O101*$AA$19,IF(AND(D101=$D$18,E101=$S$14),O101*$AC$14,IF(AND(D101=$D$18,E101=$S$15),O101*$AC$15,IF(AND(D101=$D$18,E101=$S$16),O101*$AC$16,IF(AND(D101=$D$18,E101=$S$17),O101*$AC$17,IF(AND(D101=$D$18,E101=$S$18),O101*$AC$18,IF(AND(D101=$D$18,E101=$S$19),O101*$AC$19,IF(AND(D101=$D$19,E101=$S$14),O101*$AE$14,IF(AND(D101=$D$19,E101=$S$15),O101*$AE$15,IF(AND(D101=$D$19,E101=$S$16),O101*$AE$16,IF(AND(D101=$D$19,E101=$S$17),O101*$AE$17,IF(AND(D101=$D$19,E101=$S$18),O101*$AE$18,IF(AND(D101=$D$19,E101=$S$19),O101*$AE$19,IF(AND(D101=$D$20,E101=$S$14),O101*$AG$14,IF(AND(D101=$D$20,E101=$S$15),O101*$AG$15,IF(AND(D101=$D$20,E101=$S$16),O101*$AG$16,IF(AND(D101=$D$20,E101=$S$17),O101*$AG$17,IF(AND(D101=$D$20,E101=$S$18),O101*$AG$18,IF(AND(D101=$D$20,E101=$S$19),O101*$AG$19,0))))))))))))))))))))))))))))))))))))))))))*K101</f>
        <v>0</v>
      </c>
      <c r="P102" s="153"/>
      <c r="Q102" s="153"/>
      <c r="R102" s="155"/>
      <c r="S102" s="134" t="str">
        <f t="shared" si="0"/>
        <v/>
      </c>
      <c r="T102" s="82"/>
      <c r="U102" s="31"/>
      <c r="V102" s="31"/>
      <c r="W102" s="31"/>
      <c r="X102" s="31"/>
      <c r="Y102" s="34"/>
      <c r="Z102" s="34"/>
      <c r="AA102" s="32"/>
      <c r="AB102" s="32"/>
      <c r="AC102" s="32"/>
    </row>
    <row r="103" spans="1:29" ht="23.4" x14ac:dyDescent="0.45">
      <c r="A103" s="163">
        <v>30</v>
      </c>
      <c r="B103" s="163"/>
      <c r="C103" s="165"/>
      <c r="D103" s="152"/>
      <c r="E103" s="152"/>
      <c r="F103" s="152"/>
      <c r="G103" s="152"/>
      <c r="H103" s="152"/>
      <c r="I103" s="152"/>
      <c r="J103" s="156"/>
      <c r="K103" s="161">
        <v>1</v>
      </c>
      <c r="L103" s="158"/>
      <c r="M103" s="71"/>
      <c r="N103" s="71">
        <f>+M103</f>
        <v>0</v>
      </c>
      <c r="O103" s="71"/>
      <c r="P103" s="152"/>
      <c r="Q103" s="152"/>
      <c r="R103" s="154"/>
      <c r="S103" s="134" t="str">
        <f t="shared" si="0"/>
        <v/>
      </c>
      <c r="T103" s="82"/>
      <c r="U103" s="31"/>
      <c r="V103" s="31"/>
      <c r="W103" s="31"/>
      <c r="X103" s="31"/>
      <c r="Y103" s="33"/>
      <c r="Z103" s="33"/>
      <c r="AA103" s="32"/>
      <c r="AB103" s="32"/>
      <c r="AC103" s="32"/>
    </row>
    <row r="104" spans="1:29" hidden="1" x14ac:dyDescent="0.3">
      <c r="A104" s="164"/>
      <c r="B104" s="164"/>
      <c r="C104" s="166"/>
      <c r="D104" s="153"/>
      <c r="E104" s="153"/>
      <c r="F104" s="153"/>
      <c r="G104" s="153"/>
      <c r="H104" s="153"/>
      <c r="I104" s="153"/>
      <c r="J104" s="157"/>
      <c r="K104" s="162"/>
      <c r="L104" s="159"/>
      <c r="M104" s="84">
        <f>IF(AND(D103=$D$14,E103=$S$14),M103*$U$14,IF(AND(D103=$D$14,E103=$S$15),M103*$U$15,IF(AND(D103=$D$14,E103=$S$16),M103*$U$16,IF(AND(D103=$D$14,E103=$S$17),M103*$U$17,IF(AND(D103=$D$14,E103=$S$18),M103*$U$18,IF(AND(D103=$D$14,E103=$S$19),M103*$U$19,IF(AND(D103=$D$15,E103=$S$14),M103*$W$14,IF(AND(D103=$D$15,E103=$S$15),M103*$W$15,IF(AND(D103=$D$15,E103=$S$16),M103*$W$16,IF(AND(D103=$D$15,E103=$S$17),M103*$W$17,IF(AND(D103=$D$15,E103=$S$18),M103*$W$18,IF(AND(D103=$D$15,E103=$S$19),M103*$W$19,IF(AND(D103=$D$16,E103=$S$14),M103*$Y$14,IF(AND(D103=$D$16,E103=$S$15),M103*$Y$15,IF(AND(D103=$D$16,E103=$S$16),M103*$Y$16,IF(AND(D103=$D$16,E103=$S$17),M103*$Y$17,IF(AND(D103=$D$16,E103=$S$18),M103*$Y$18,IF(AND(D103=$D$16,E103=$S$19),M103*$Y$19,IF(AND(D103=$D$17,E103=$S$14),M103*$AA$14,IF(AND(D103=$D$17,E103=$S$15),M103*$AA$15,IF(AND(D103=$D$17,E103=$S$16),M103*$AA$16,IF(AND(D103=$D$17,E103=$S$17),M103*$AA$17,IF(AND(D103=$D$17,E103=$S$18),M103*$AA$18,IF(AND(D103=$D$17,E103=$S$19),M103*$AA$19,IF(AND(D103=$D$18,E103=$S$14),M103*$AC$14,IF(AND(D103=$D$18,E103=$S$15),M103*$AC$15,IF(AND(D103=$D$18,E103=$S$16),M103*$AC$16,IF(AND(D103=$D$18,E103=$S$17),M103*$AC$17,IF(AND(D103=$D$18,E103=$S$18),M103*$AC$18,IF(AND(D103=$D$18,E103=$S$19),M103*$AC$19,IF(AND(D103=$D$19,E103=$S$14),M103*$AE$14,IF(AND(D103=$D$19,E103=$S$15),M103*$AE$15,IF(AND(D103=$D$19,E103=$S$16),M103*$AE$16,IF(AND(D103=$D$19,E103=$S$17),M103*$AE$17,IF(AND(D103=$D$19,E103=$S$18),M103*$AE$18,IF(AND(D103=$D$19,E103=$S$19),M103*$AE$19,IF(AND(D103=$D$20,E103=$S$14),M103*$AG$14,IF(AND(D103=$D$20,E103=$S$15),M103*$AG$15,IF(AND(D103=$D$20,E103=$S$16),M103*$AG$16,IF(AND(D103=$D$20,E103=$S$17),M103*$AG$17,IF(AND(D103=$D$20,E103=$S$18),M103*$AG$18,IF(AND(D103=$D$20,E103=$S$19),M103*$AG$19,0))))))))))))))))))))))))))))))))))))))))))</f>
        <v>0</v>
      </c>
      <c r="N104" s="112">
        <f>M104*K103</f>
        <v>0</v>
      </c>
      <c r="O104" s="107">
        <f>IF(AND(D103=$D$14,E103=$S$14),O103*$U$14,IF(AND(D103=$D$14,E103=$S$15),O103*$U$15,IF(AND(D103=$D$14,E103=$S$16),O103*$U$16,IF(AND(D103=$D$14,E103=$S$17),O103*$U$17,IF(AND(D103=$D$14,E103=$S$18),O103*$U$18,IF(AND(D103=$D$14,E103=$S$19),O103*$U$19,IF(AND(D103=$D$15,E103=$S$14),O103*$W$14,IF(AND(D103=$D$15,E103=$S$15),O103*$W$15,IF(AND(D103=$D$15,E103=$S$16),O103*$W$16,IF(AND(D103=$D$15,E103=$S$17),O103*$W$17,IF(AND(D103=$D$15,E103=$S$18),O103*$W$18,IF(AND(D103=$D$15,E103=$S$19),O103*$W$19,IF(AND(D103=$D$16,E103=$S$14),O103*$Y$14,IF(AND(D103=$D$16,E103=$S$15),O103*$Y$15,IF(AND(D103=$D$16,E103=$S$16),O103*$Y$16,IF(AND(D103=$D$16,E103=$S$17),O103*$Y$17,IF(AND(D103=$D$16,E103=$S$18),O103*$Y$18,IF(AND(D103=$D$16,E103=$S$19),O103*$Y$19,IF(AND(D103=$D$17,E103=$S$14),O103*$AA$14,IF(AND(D103=$D$17,E103=$S$15),O103*$AA$15,IF(AND(D103=$D$17,E103=$S$16),O103*$AA$16,IF(AND(D103=$D$17,E103=$S$17),O103*$AA$17,IF(AND(D103=$D$17,E103=$S$18),O103*$AA$18,IF(AND(D103=$D$17,E103=$S$19),O103*$AA$19,IF(AND(D103=$D$18,E103=$S$14),O103*$AC$14,IF(AND(D103=$D$18,E103=$S$15),O103*$AC$15,IF(AND(D103=$D$18,E103=$S$16),O103*$AC$16,IF(AND(D103=$D$18,E103=$S$17),O103*$AC$17,IF(AND(D103=$D$18,E103=$S$18),O103*$AC$18,IF(AND(D103=$D$18,E103=$S$19),O103*$AC$19,IF(AND(D103=$D$19,E103=$S$14),O103*$AE$14,IF(AND(D103=$D$19,E103=$S$15),O103*$AE$15,IF(AND(D103=$D$19,E103=$S$16),O103*$AE$16,IF(AND(D103=$D$19,E103=$S$17),O103*$AE$17,IF(AND(D103=$D$19,E103=$S$18),O103*$AE$18,IF(AND(D103=$D$19,E103=$S$19),O103*$AE$19,IF(AND(D103=$D$20,E103=$S$14),O103*$AG$14,IF(AND(D103=$D$20,E103=$S$15),O103*$AG$15,IF(AND(D103=$D$20,E103=$S$16),O103*$AG$16,IF(AND(D103=$D$20,E103=$S$17),O103*$AG$17,IF(AND(D103=$D$20,E103=$S$18),O103*$AG$18,IF(AND(D103=$D$20,E103=$S$19),O103*$AG$19,0))))))))))))))))))))))))))))))))))))))))))*K103</f>
        <v>0</v>
      </c>
      <c r="P104" s="160"/>
      <c r="Q104" s="153"/>
      <c r="R104" s="155"/>
      <c r="S104" s="31" t="str">
        <f t="shared" si="0"/>
        <v/>
      </c>
      <c r="T104" s="82"/>
      <c r="U104" s="31"/>
      <c r="V104" s="31"/>
      <c r="W104" s="31"/>
      <c r="X104" s="31"/>
      <c r="Y104" s="34"/>
      <c r="Z104" s="34"/>
      <c r="AA104" s="32"/>
      <c r="AB104" s="32"/>
      <c r="AC104" s="32"/>
    </row>
    <row r="105" spans="1:29" x14ac:dyDescent="0.3">
      <c r="A105" s="35"/>
      <c r="B105" s="35"/>
      <c r="C105" s="35"/>
      <c r="D105" s="35"/>
      <c r="E105" s="35"/>
      <c r="F105" s="35"/>
      <c r="G105" s="35"/>
      <c r="H105" s="35"/>
      <c r="I105" s="35"/>
      <c r="J105" s="35"/>
      <c r="K105" s="35"/>
      <c r="L105" s="35"/>
      <c r="M105" s="35"/>
      <c r="N105" s="35"/>
      <c r="O105" s="108"/>
      <c r="P105" s="35"/>
      <c r="Q105" s="35"/>
      <c r="R105" s="35"/>
      <c r="S105" s="36"/>
      <c r="T105" s="36"/>
      <c r="U105" s="16"/>
      <c r="V105" s="16"/>
      <c r="W105" s="16"/>
      <c r="X105" s="16"/>
      <c r="Y105" s="16"/>
      <c r="Z105" s="16"/>
      <c r="AA105" s="16"/>
      <c r="AB105" s="16"/>
      <c r="AC105" s="16"/>
    </row>
    <row r="106" spans="1:29" x14ac:dyDescent="0.3">
      <c r="A106" s="17" t="s">
        <v>44</v>
      </c>
      <c r="B106" s="17"/>
      <c r="M106" s="37">
        <f>+M46+M48+M50+M52+M54+M56+M58+M60+M62+M64+M66+M68+M70+M72+M74+M76+M78+M80+M82+M84+M86+M88+M90+M92+M94+M96+M98+M100+M102+M104</f>
        <v>0</v>
      </c>
      <c r="N106" s="38">
        <f>+N46+N48+N50+N52+N54+N56+N58+N60+N62+N64+N66+N68+N70+N72+N74+N76+N78+N80+N82+N84+N86+N88+N90+N92+N94+N96+N98+N100+N102+N104</f>
        <v>0</v>
      </c>
      <c r="O106" s="109">
        <f>+O46+O48+O50+O52+O54+O56+O58+O60+O62+O64+O66+O68+O70+O72+O74+O76+O78+O80+O82+O84+O86+O88+O90+O92+O94+O96+O98+O100+O102+O104</f>
        <v>0</v>
      </c>
      <c r="S106" s="36"/>
      <c r="T106" s="36"/>
      <c r="U106" s="16"/>
      <c r="V106" s="16"/>
      <c r="W106" s="16"/>
      <c r="X106" s="16"/>
      <c r="Y106" s="16"/>
      <c r="Z106" s="16"/>
      <c r="AA106" s="16"/>
      <c r="AB106" s="16"/>
      <c r="AC106" s="16"/>
    </row>
    <row r="107" spans="1:29" x14ac:dyDescent="0.3">
      <c r="S107" s="36"/>
      <c r="T107" s="36"/>
      <c r="U107" s="16"/>
      <c r="V107" s="16"/>
      <c r="W107" s="16"/>
      <c r="X107" s="16"/>
      <c r="Y107" s="16"/>
      <c r="Z107" s="16"/>
      <c r="AA107" s="16"/>
      <c r="AB107" s="16"/>
      <c r="AC107" s="16"/>
    </row>
    <row r="108" spans="1:29" x14ac:dyDescent="0.3">
      <c r="S108" s="36"/>
      <c r="T108" s="36"/>
      <c r="U108" s="16"/>
      <c r="V108" s="16"/>
      <c r="W108" s="16"/>
      <c r="X108" s="16"/>
      <c r="Y108" s="16"/>
      <c r="Z108" s="16"/>
      <c r="AA108" s="16"/>
      <c r="AB108" s="16"/>
      <c r="AC108" s="16"/>
    </row>
    <row r="109" spans="1:29" x14ac:dyDescent="0.3">
      <c r="S109" s="36"/>
      <c r="T109" s="36"/>
      <c r="U109" s="16"/>
      <c r="V109" s="16"/>
      <c r="W109" s="16"/>
      <c r="X109" s="16"/>
      <c r="Y109" s="16"/>
      <c r="Z109" s="16"/>
      <c r="AA109" s="16"/>
      <c r="AB109" s="16"/>
      <c r="AC109" s="16"/>
    </row>
    <row r="110" spans="1:29" x14ac:dyDescent="0.3">
      <c r="S110" s="36"/>
      <c r="T110" s="36"/>
      <c r="U110" s="16"/>
      <c r="V110" s="16"/>
      <c r="W110" s="16"/>
      <c r="X110" s="16"/>
      <c r="Y110" s="16"/>
      <c r="Z110" s="16"/>
      <c r="AA110" s="16"/>
      <c r="AB110" s="16"/>
      <c r="AC110" s="16"/>
    </row>
    <row r="111" spans="1:29" x14ac:dyDescent="0.3">
      <c r="S111" s="36"/>
      <c r="T111" s="36"/>
      <c r="U111" s="16"/>
      <c r="V111" s="16"/>
      <c r="W111" s="16"/>
      <c r="X111" s="16"/>
      <c r="Y111" s="16"/>
      <c r="Z111" s="16"/>
      <c r="AA111" s="16"/>
      <c r="AB111" s="16"/>
      <c r="AC111" s="16"/>
    </row>
    <row r="112" spans="1:29" x14ac:dyDescent="0.3">
      <c r="S112" s="36"/>
      <c r="T112" s="36"/>
      <c r="U112" s="16"/>
      <c r="V112" s="16"/>
      <c r="W112" s="16"/>
      <c r="X112" s="16"/>
      <c r="Y112" s="16"/>
      <c r="Z112" s="16"/>
      <c r="AA112" s="16"/>
      <c r="AB112" s="16"/>
      <c r="AC112" s="16"/>
    </row>
    <row r="113" spans="19:29" x14ac:dyDescent="0.3">
      <c r="S113" s="36"/>
      <c r="T113" s="36"/>
      <c r="U113" s="16"/>
      <c r="V113" s="16"/>
      <c r="W113" s="16"/>
      <c r="X113" s="16"/>
      <c r="Y113" s="16"/>
      <c r="Z113" s="16"/>
      <c r="AA113" s="16"/>
      <c r="AB113" s="16"/>
      <c r="AC113" s="16"/>
    </row>
    <row r="114" spans="19:29" x14ac:dyDescent="0.3">
      <c r="S114" s="36"/>
      <c r="T114" s="36"/>
      <c r="U114" s="16"/>
      <c r="V114" s="16"/>
      <c r="W114" s="16"/>
      <c r="X114" s="16"/>
      <c r="Y114" s="16"/>
      <c r="Z114" s="16"/>
      <c r="AA114" s="16"/>
      <c r="AB114" s="16"/>
      <c r="AC114" s="16"/>
    </row>
    <row r="115" spans="19:29" x14ac:dyDescent="0.3">
      <c r="S115" s="36"/>
      <c r="T115" s="36"/>
      <c r="U115" s="16"/>
      <c r="V115" s="16"/>
      <c r="W115" s="16"/>
      <c r="X115" s="16"/>
      <c r="Y115" s="16"/>
      <c r="Z115" s="16"/>
      <c r="AA115" s="16"/>
      <c r="AB115" s="16"/>
      <c r="AC115" s="16"/>
    </row>
    <row r="116" spans="19:29" x14ac:dyDescent="0.3">
      <c r="S116" s="36"/>
      <c r="T116" s="36"/>
      <c r="U116" s="16"/>
      <c r="V116" s="16"/>
      <c r="W116" s="16"/>
      <c r="X116" s="16"/>
      <c r="Y116" s="16"/>
      <c r="Z116" s="16"/>
      <c r="AA116" s="16"/>
      <c r="AB116" s="16"/>
      <c r="AC116" s="16"/>
    </row>
    <row r="117" spans="19:29" x14ac:dyDescent="0.3">
      <c r="S117" s="36"/>
      <c r="T117" s="36"/>
      <c r="U117" s="16"/>
      <c r="V117" s="16"/>
      <c r="W117" s="16"/>
      <c r="X117" s="16"/>
      <c r="Y117" s="16"/>
      <c r="Z117" s="16"/>
      <c r="AA117" s="16"/>
      <c r="AB117" s="16"/>
      <c r="AC117" s="16"/>
    </row>
    <row r="118" spans="19:29" x14ac:dyDescent="0.3">
      <c r="S118" s="36"/>
      <c r="T118" s="36"/>
      <c r="U118" s="16"/>
      <c r="V118" s="16"/>
      <c r="W118" s="16"/>
      <c r="X118" s="16"/>
      <c r="Y118" s="16"/>
      <c r="Z118" s="16"/>
      <c r="AA118" s="16"/>
      <c r="AB118" s="16"/>
      <c r="AC118" s="16"/>
    </row>
    <row r="119" spans="19:29" x14ac:dyDescent="0.3">
      <c r="S119" s="36"/>
      <c r="T119" s="36"/>
      <c r="U119" s="16"/>
      <c r="V119" s="16"/>
      <c r="W119" s="16"/>
      <c r="X119" s="16"/>
      <c r="Y119" s="16"/>
      <c r="Z119" s="16"/>
      <c r="AA119" s="16"/>
      <c r="AB119" s="16"/>
      <c r="AC119" s="16"/>
    </row>
    <row r="120" spans="19:29" x14ac:dyDescent="0.3">
      <c r="S120" s="36"/>
      <c r="T120" s="36"/>
      <c r="U120" s="16"/>
      <c r="V120" s="16"/>
      <c r="W120" s="16"/>
      <c r="X120" s="16"/>
      <c r="Y120" s="16"/>
      <c r="Z120" s="16"/>
      <c r="AA120" s="16"/>
      <c r="AB120" s="16"/>
      <c r="AC120" s="16"/>
    </row>
    <row r="121" spans="19:29" x14ac:dyDescent="0.3">
      <c r="S121" s="36"/>
      <c r="T121" s="36"/>
      <c r="U121" s="16"/>
      <c r="V121" s="16"/>
      <c r="W121" s="16"/>
      <c r="X121" s="16"/>
      <c r="Y121" s="16"/>
      <c r="Z121" s="16"/>
      <c r="AA121" s="16"/>
      <c r="AB121" s="16"/>
      <c r="AC121" s="16"/>
    </row>
    <row r="122" spans="19:29" x14ac:dyDescent="0.3">
      <c r="S122" s="36"/>
      <c r="T122" s="36"/>
      <c r="U122" s="16"/>
      <c r="V122" s="16"/>
      <c r="W122" s="16"/>
      <c r="X122" s="16"/>
      <c r="Y122" s="16"/>
      <c r="Z122" s="16"/>
      <c r="AA122" s="16"/>
      <c r="AB122" s="16"/>
      <c r="AC122" s="16"/>
    </row>
    <row r="123" spans="19:29" x14ac:dyDescent="0.3">
      <c r="S123" s="36"/>
      <c r="T123" s="36"/>
      <c r="U123" s="16"/>
      <c r="V123" s="16"/>
      <c r="W123" s="16"/>
      <c r="X123" s="16"/>
      <c r="Y123" s="16"/>
      <c r="Z123" s="16"/>
      <c r="AA123" s="16"/>
      <c r="AB123" s="16"/>
      <c r="AC123" s="16"/>
    </row>
    <row r="124" spans="19:29" x14ac:dyDescent="0.3">
      <c r="S124" s="36"/>
      <c r="T124" s="36"/>
      <c r="U124" s="16"/>
      <c r="V124" s="16"/>
      <c r="W124" s="16"/>
      <c r="X124" s="16"/>
      <c r="Y124" s="16"/>
      <c r="Z124" s="16"/>
      <c r="AA124" s="16"/>
      <c r="AB124" s="16"/>
      <c r="AC124" s="16"/>
    </row>
    <row r="125" spans="19:29" x14ac:dyDescent="0.3">
      <c r="S125" s="36"/>
      <c r="T125" s="36"/>
      <c r="U125" s="16"/>
      <c r="V125" s="16"/>
      <c r="W125" s="16"/>
      <c r="X125" s="16"/>
      <c r="Y125" s="16"/>
      <c r="Z125" s="16"/>
      <c r="AA125" s="16"/>
      <c r="AB125" s="16"/>
      <c r="AC125" s="16"/>
    </row>
    <row r="126" spans="19:29" x14ac:dyDescent="0.3">
      <c r="S126" s="36"/>
      <c r="T126" s="36"/>
      <c r="U126" s="16"/>
      <c r="V126" s="16"/>
      <c r="W126" s="16"/>
      <c r="X126" s="16"/>
      <c r="Y126" s="16"/>
      <c r="Z126" s="16"/>
      <c r="AA126" s="16"/>
      <c r="AB126" s="16"/>
      <c r="AC126" s="16"/>
    </row>
    <row r="127" spans="19:29" x14ac:dyDescent="0.3">
      <c r="S127" s="36"/>
      <c r="T127" s="36"/>
      <c r="U127" s="16"/>
      <c r="V127" s="16"/>
      <c r="W127" s="16"/>
      <c r="X127" s="16"/>
      <c r="Y127" s="16"/>
      <c r="Z127" s="16"/>
      <c r="AA127" s="16"/>
      <c r="AB127" s="16"/>
      <c r="AC127" s="16"/>
    </row>
    <row r="128" spans="19:29" x14ac:dyDescent="0.3">
      <c r="S128" s="36"/>
      <c r="T128" s="36"/>
      <c r="U128" s="16"/>
      <c r="V128" s="16"/>
      <c r="W128" s="16"/>
      <c r="X128" s="16"/>
      <c r="Y128" s="16"/>
      <c r="Z128" s="16"/>
      <c r="AA128" s="16"/>
      <c r="AB128" s="16"/>
      <c r="AC128" s="16"/>
    </row>
    <row r="129" spans="19:29" x14ac:dyDescent="0.3">
      <c r="S129" s="36"/>
      <c r="T129" s="36"/>
      <c r="U129" s="16"/>
      <c r="V129" s="16"/>
      <c r="W129" s="16"/>
      <c r="X129" s="16"/>
      <c r="Y129" s="16"/>
      <c r="Z129" s="16"/>
      <c r="AA129" s="16"/>
      <c r="AB129" s="16"/>
      <c r="AC129" s="16"/>
    </row>
    <row r="130" spans="19:29" x14ac:dyDescent="0.3">
      <c r="S130" s="36"/>
      <c r="T130" s="36"/>
      <c r="U130" s="16"/>
      <c r="V130" s="16"/>
      <c r="W130" s="16"/>
      <c r="X130" s="16"/>
      <c r="Y130" s="16"/>
      <c r="Z130" s="16"/>
      <c r="AA130" s="16"/>
      <c r="AB130" s="16"/>
      <c r="AC130" s="16"/>
    </row>
    <row r="131" spans="19:29" x14ac:dyDescent="0.3">
      <c r="S131" s="36"/>
      <c r="T131" s="36"/>
      <c r="U131" s="16"/>
      <c r="V131" s="16"/>
      <c r="W131" s="16"/>
      <c r="X131" s="16"/>
      <c r="Y131" s="16"/>
      <c r="Z131" s="16"/>
      <c r="AA131" s="16"/>
      <c r="AB131" s="16"/>
      <c r="AC131" s="16"/>
    </row>
    <row r="132" spans="19:29" x14ac:dyDescent="0.3">
      <c r="S132" s="36"/>
      <c r="T132" s="36"/>
      <c r="U132" s="16"/>
      <c r="V132" s="16"/>
      <c r="W132" s="16"/>
      <c r="X132" s="16"/>
      <c r="Y132" s="16"/>
      <c r="Z132" s="16"/>
      <c r="AA132" s="16"/>
      <c r="AB132" s="16"/>
      <c r="AC132" s="16"/>
    </row>
    <row r="133" spans="19:29" x14ac:dyDescent="0.3">
      <c r="S133" s="36"/>
      <c r="T133" s="36"/>
      <c r="U133" s="16"/>
      <c r="V133" s="16"/>
      <c r="W133" s="16"/>
      <c r="X133" s="16"/>
      <c r="Y133" s="16"/>
      <c r="Z133" s="16"/>
      <c r="AA133" s="16"/>
      <c r="AB133" s="16"/>
      <c r="AC133" s="16"/>
    </row>
    <row r="134" spans="19:29" x14ac:dyDescent="0.3">
      <c r="S134" s="36"/>
      <c r="T134" s="36"/>
      <c r="U134" s="16"/>
      <c r="V134" s="16"/>
      <c r="W134" s="16"/>
      <c r="X134" s="16"/>
      <c r="Y134" s="16"/>
      <c r="Z134" s="16"/>
      <c r="AA134" s="16"/>
      <c r="AB134" s="16"/>
      <c r="AC134" s="16"/>
    </row>
    <row r="135" spans="19:29" x14ac:dyDescent="0.3">
      <c r="S135" s="36"/>
      <c r="T135" s="36"/>
      <c r="U135" s="16"/>
      <c r="V135" s="16"/>
      <c r="W135" s="16"/>
      <c r="X135" s="16"/>
      <c r="Y135" s="16"/>
      <c r="Z135" s="16"/>
      <c r="AA135" s="16"/>
      <c r="AB135" s="16"/>
      <c r="AC135" s="16"/>
    </row>
    <row r="136" spans="19:29" x14ac:dyDescent="0.3">
      <c r="S136" s="36"/>
      <c r="T136" s="36"/>
      <c r="U136" s="16"/>
      <c r="V136" s="16"/>
      <c r="W136" s="16"/>
      <c r="X136" s="16"/>
      <c r="Y136" s="16"/>
      <c r="Z136" s="16"/>
      <c r="AA136" s="16"/>
      <c r="AB136" s="16"/>
      <c r="AC136" s="16"/>
    </row>
    <row r="137" spans="19:29" x14ac:dyDescent="0.3">
      <c r="S137" s="36"/>
      <c r="T137" s="36"/>
      <c r="U137" s="16"/>
      <c r="V137" s="16"/>
      <c r="W137" s="16"/>
      <c r="X137" s="16"/>
      <c r="Y137" s="16"/>
      <c r="Z137" s="16"/>
      <c r="AA137" s="16"/>
      <c r="AB137" s="16"/>
      <c r="AC137" s="16"/>
    </row>
    <row r="138" spans="19:29" x14ac:dyDescent="0.3">
      <c r="S138" s="36"/>
      <c r="T138" s="36"/>
      <c r="U138" s="16"/>
      <c r="V138" s="16"/>
      <c r="W138" s="16"/>
      <c r="X138" s="16"/>
      <c r="Y138" s="16"/>
      <c r="Z138" s="16"/>
      <c r="AA138" s="16"/>
      <c r="AB138" s="16"/>
      <c r="AC138" s="16"/>
    </row>
    <row r="139" spans="19:29" x14ac:dyDescent="0.3">
      <c r="S139" s="36"/>
      <c r="T139" s="36"/>
      <c r="U139" s="16"/>
      <c r="V139" s="16"/>
      <c r="W139" s="16"/>
      <c r="X139" s="16"/>
      <c r="Y139" s="16"/>
      <c r="Z139" s="16"/>
      <c r="AA139" s="16"/>
      <c r="AB139" s="16"/>
      <c r="AC139" s="16"/>
    </row>
    <row r="140" spans="19:29" x14ac:dyDescent="0.3">
      <c r="S140" s="36"/>
      <c r="T140" s="36"/>
      <c r="U140" s="16"/>
      <c r="V140" s="16"/>
      <c r="W140" s="16"/>
      <c r="X140" s="16"/>
      <c r="Y140" s="16"/>
      <c r="Z140" s="16"/>
      <c r="AA140" s="16"/>
      <c r="AB140" s="16"/>
      <c r="AC140" s="16"/>
    </row>
    <row r="141" spans="19:29" x14ac:dyDescent="0.3">
      <c r="S141" s="36"/>
      <c r="T141" s="36"/>
      <c r="U141" s="16"/>
      <c r="V141" s="16"/>
      <c r="W141" s="16"/>
      <c r="X141" s="16"/>
      <c r="Y141" s="16"/>
      <c r="Z141" s="16"/>
      <c r="AA141" s="16"/>
      <c r="AB141" s="16"/>
      <c r="AC141" s="16"/>
    </row>
    <row r="142" spans="19:29" x14ac:dyDescent="0.3">
      <c r="S142" s="36"/>
      <c r="T142" s="36"/>
      <c r="U142" s="16"/>
      <c r="V142" s="16"/>
      <c r="W142" s="16"/>
      <c r="X142" s="16"/>
      <c r="Y142" s="16"/>
      <c r="Z142" s="16"/>
      <c r="AA142" s="16"/>
      <c r="AB142" s="16"/>
      <c r="AC142" s="16"/>
    </row>
    <row r="143" spans="19:29" x14ac:dyDescent="0.3">
      <c r="S143" s="36"/>
      <c r="T143" s="36"/>
      <c r="U143" s="16"/>
      <c r="V143" s="16"/>
      <c r="W143" s="16"/>
      <c r="X143" s="16"/>
      <c r="Y143" s="16"/>
      <c r="Z143" s="16"/>
      <c r="AA143" s="16"/>
      <c r="AB143" s="16"/>
      <c r="AC143" s="16"/>
    </row>
    <row r="144" spans="19:29" x14ac:dyDescent="0.3">
      <c r="S144" s="36"/>
      <c r="T144" s="36"/>
      <c r="U144" s="16"/>
      <c r="V144" s="16"/>
      <c r="W144" s="16"/>
      <c r="X144" s="16"/>
      <c r="Y144" s="16"/>
      <c r="Z144" s="16"/>
      <c r="AA144" s="16"/>
      <c r="AB144" s="16"/>
      <c r="AC144" s="16"/>
    </row>
    <row r="145" spans="19:29" x14ac:dyDescent="0.3">
      <c r="S145" s="36"/>
      <c r="T145" s="36"/>
      <c r="U145" s="16"/>
      <c r="V145" s="16"/>
      <c r="W145" s="16"/>
      <c r="X145" s="16"/>
      <c r="Y145" s="16"/>
      <c r="Z145" s="16"/>
      <c r="AA145" s="16"/>
      <c r="AB145" s="16"/>
      <c r="AC145" s="16"/>
    </row>
    <row r="146" spans="19:29" x14ac:dyDescent="0.3">
      <c r="S146" s="36"/>
      <c r="T146" s="36"/>
      <c r="U146" s="16"/>
      <c r="V146" s="16"/>
      <c r="W146" s="16"/>
      <c r="X146" s="16"/>
      <c r="Y146" s="16"/>
      <c r="Z146" s="16"/>
      <c r="AA146" s="16"/>
      <c r="AB146" s="16"/>
      <c r="AC146" s="16"/>
    </row>
    <row r="147" spans="19:29" x14ac:dyDescent="0.3">
      <c r="S147" s="36"/>
      <c r="T147" s="36"/>
      <c r="U147" s="16"/>
      <c r="V147" s="16"/>
      <c r="W147" s="16"/>
      <c r="X147" s="16"/>
      <c r="Y147" s="16"/>
      <c r="Z147" s="16"/>
      <c r="AA147" s="16"/>
      <c r="AB147" s="16"/>
      <c r="AC147" s="16"/>
    </row>
    <row r="148" spans="19:29" x14ac:dyDescent="0.3">
      <c r="S148" s="36"/>
      <c r="T148" s="36"/>
      <c r="U148" s="16"/>
      <c r="V148" s="16"/>
      <c r="W148" s="16"/>
      <c r="X148" s="16"/>
      <c r="Y148" s="16"/>
      <c r="Z148" s="16"/>
      <c r="AA148" s="16"/>
      <c r="AB148" s="16"/>
      <c r="AC148" s="16"/>
    </row>
    <row r="149" spans="19:29" x14ac:dyDescent="0.3">
      <c r="S149" s="36"/>
      <c r="T149" s="36"/>
      <c r="U149" s="16"/>
      <c r="V149" s="16"/>
      <c r="W149" s="16"/>
      <c r="X149" s="16"/>
      <c r="Y149" s="16"/>
      <c r="Z149" s="16"/>
      <c r="AA149" s="16"/>
      <c r="AB149" s="16"/>
      <c r="AC149" s="16"/>
    </row>
    <row r="150" spans="19:29" x14ac:dyDescent="0.3">
      <c r="S150" s="36"/>
      <c r="T150" s="36"/>
      <c r="U150" s="16"/>
      <c r="V150" s="16"/>
      <c r="W150" s="16"/>
      <c r="X150" s="16"/>
      <c r="Y150" s="16"/>
      <c r="Z150" s="16"/>
      <c r="AA150" s="16"/>
      <c r="AB150" s="16"/>
      <c r="AC150" s="16"/>
    </row>
    <row r="151" spans="19:29" x14ac:dyDescent="0.3">
      <c r="S151" s="36"/>
      <c r="T151" s="36"/>
      <c r="U151" s="16"/>
      <c r="V151" s="16"/>
      <c r="W151" s="16"/>
      <c r="X151" s="16"/>
      <c r="Y151" s="16"/>
      <c r="Z151" s="16"/>
      <c r="AA151" s="16"/>
      <c r="AB151" s="16"/>
      <c r="AC151" s="16"/>
    </row>
    <row r="152" spans="19:29" x14ac:dyDescent="0.3">
      <c r="S152" s="36"/>
      <c r="T152" s="36"/>
      <c r="U152" s="16"/>
      <c r="V152" s="16"/>
      <c r="W152" s="16"/>
      <c r="X152" s="16"/>
      <c r="Y152" s="16"/>
      <c r="Z152" s="16"/>
      <c r="AA152" s="16"/>
      <c r="AB152" s="16"/>
      <c r="AC152" s="16"/>
    </row>
    <row r="153" spans="19:29" x14ac:dyDescent="0.3">
      <c r="S153" s="36"/>
      <c r="T153" s="36"/>
      <c r="U153" s="16"/>
      <c r="V153" s="16"/>
      <c r="W153" s="16"/>
      <c r="X153" s="16"/>
      <c r="Y153" s="16"/>
      <c r="Z153" s="16"/>
      <c r="AA153" s="16"/>
      <c r="AB153" s="16"/>
      <c r="AC153" s="16"/>
    </row>
    <row r="154" spans="19:29" x14ac:dyDescent="0.3">
      <c r="S154" s="36"/>
      <c r="T154" s="36"/>
      <c r="U154" s="16"/>
      <c r="V154" s="16"/>
      <c r="W154" s="16"/>
      <c r="X154" s="16"/>
      <c r="Y154" s="16"/>
      <c r="Z154" s="16"/>
      <c r="AA154" s="16"/>
      <c r="AB154" s="16"/>
      <c r="AC154" s="16"/>
    </row>
    <row r="155" spans="19:29" x14ac:dyDescent="0.3">
      <c r="S155" s="36"/>
      <c r="T155" s="36"/>
      <c r="U155" s="16"/>
      <c r="V155" s="16"/>
      <c r="W155" s="16"/>
      <c r="X155" s="16"/>
      <c r="Y155" s="16"/>
      <c r="Z155" s="16"/>
      <c r="AA155" s="16"/>
      <c r="AB155" s="16"/>
      <c r="AC155" s="16"/>
    </row>
    <row r="156" spans="19:29" x14ac:dyDescent="0.3">
      <c r="S156" s="36"/>
      <c r="T156" s="36"/>
      <c r="U156" s="16"/>
      <c r="V156" s="16"/>
      <c r="W156" s="16"/>
      <c r="X156" s="16"/>
      <c r="Y156" s="16"/>
      <c r="Z156" s="16"/>
      <c r="AA156" s="16"/>
      <c r="AB156" s="16"/>
      <c r="AC156" s="16"/>
    </row>
    <row r="157" spans="19:29" x14ac:dyDescent="0.3">
      <c r="S157" s="36"/>
      <c r="T157" s="36"/>
      <c r="U157" s="16"/>
      <c r="V157" s="16"/>
      <c r="W157" s="16"/>
      <c r="X157" s="16"/>
      <c r="Y157" s="16"/>
      <c r="Z157" s="16"/>
      <c r="AA157" s="16"/>
      <c r="AB157" s="16"/>
      <c r="AC157" s="16"/>
    </row>
    <row r="158" spans="19:29" x14ac:dyDescent="0.3">
      <c r="S158" s="36"/>
      <c r="T158" s="36"/>
      <c r="U158" s="16"/>
      <c r="V158" s="16"/>
      <c r="W158" s="16"/>
      <c r="X158" s="16"/>
      <c r="Y158" s="16"/>
      <c r="Z158" s="16"/>
      <c r="AA158" s="16"/>
      <c r="AB158" s="16"/>
      <c r="AC158" s="16"/>
    </row>
    <row r="159" spans="19:29" x14ac:dyDescent="0.3">
      <c r="S159" s="36"/>
      <c r="T159" s="36"/>
      <c r="U159" s="16"/>
      <c r="V159" s="16"/>
      <c r="W159" s="16"/>
      <c r="X159" s="16"/>
      <c r="Y159" s="16"/>
      <c r="Z159" s="16"/>
      <c r="AA159" s="16"/>
      <c r="AB159" s="16"/>
      <c r="AC159" s="16"/>
    </row>
    <row r="160" spans="19:29" x14ac:dyDescent="0.3">
      <c r="S160" s="36"/>
      <c r="T160" s="36"/>
      <c r="U160" s="16"/>
      <c r="V160" s="16"/>
      <c r="W160" s="16"/>
      <c r="X160" s="16"/>
      <c r="Y160" s="16"/>
      <c r="Z160" s="16"/>
      <c r="AA160" s="16"/>
      <c r="AB160" s="16"/>
      <c r="AC160" s="16"/>
    </row>
    <row r="161" spans="19:29" x14ac:dyDescent="0.3">
      <c r="S161" s="36"/>
      <c r="T161" s="36"/>
      <c r="U161" s="16"/>
      <c r="V161" s="16"/>
      <c r="W161" s="16"/>
      <c r="X161" s="16"/>
      <c r="Y161" s="16"/>
      <c r="Z161" s="16"/>
      <c r="AA161" s="16"/>
      <c r="AB161" s="16"/>
      <c r="AC161" s="16"/>
    </row>
    <row r="162" spans="19:29" x14ac:dyDescent="0.3">
      <c r="S162" s="36"/>
      <c r="T162" s="36"/>
      <c r="U162" s="16"/>
      <c r="V162" s="16"/>
      <c r="W162" s="16"/>
      <c r="X162" s="16"/>
      <c r="Y162" s="16"/>
      <c r="Z162" s="16"/>
      <c r="AA162" s="16"/>
      <c r="AB162" s="16"/>
      <c r="AC162" s="16"/>
    </row>
    <row r="163" spans="19:29" x14ac:dyDescent="0.3">
      <c r="S163" s="36"/>
      <c r="T163" s="36"/>
      <c r="U163" s="16"/>
      <c r="V163" s="16"/>
      <c r="W163" s="16"/>
      <c r="X163" s="16"/>
      <c r="Y163" s="16"/>
      <c r="Z163" s="16"/>
      <c r="AA163" s="16"/>
      <c r="AB163" s="16"/>
      <c r="AC163" s="16"/>
    </row>
    <row r="164" spans="19:29" x14ac:dyDescent="0.3">
      <c r="S164" s="36"/>
      <c r="T164" s="36"/>
      <c r="U164" s="16"/>
      <c r="V164" s="16"/>
      <c r="W164" s="16"/>
      <c r="X164" s="16"/>
      <c r="Y164" s="16"/>
      <c r="Z164" s="16"/>
      <c r="AA164" s="16"/>
      <c r="AB164" s="16"/>
      <c r="AC164" s="16"/>
    </row>
    <row r="165" spans="19:29" x14ac:dyDescent="0.3">
      <c r="S165" s="36"/>
      <c r="T165" s="36"/>
      <c r="U165" s="16"/>
      <c r="V165" s="16"/>
      <c r="W165" s="16"/>
      <c r="X165" s="16"/>
      <c r="Y165" s="16"/>
      <c r="Z165" s="16"/>
      <c r="AA165" s="16"/>
      <c r="AB165" s="16"/>
      <c r="AC165" s="16"/>
    </row>
    <row r="166" spans="19:29" x14ac:dyDescent="0.3">
      <c r="S166" s="36"/>
      <c r="T166" s="36"/>
      <c r="U166" s="16"/>
      <c r="V166" s="16"/>
      <c r="W166" s="16"/>
      <c r="X166" s="16"/>
      <c r="Y166" s="16"/>
      <c r="Z166" s="16"/>
      <c r="AA166" s="16"/>
      <c r="AB166" s="16"/>
      <c r="AC166" s="16"/>
    </row>
    <row r="167" spans="19:29" x14ac:dyDescent="0.3">
      <c r="S167" s="36"/>
      <c r="T167" s="36"/>
      <c r="U167" s="16"/>
      <c r="V167" s="16"/>
      <c r="W167" s="16"/>
      <c r="X167" s="16"/>
      <c r="Y167" s="16"/>
      <c r="Z167" s="16"/>
      <c r="AA167" s="16"/>
      <c r="AB167" s="16"/>
      <c r="AC167" s="16"/>
    </row>
    <row r="168" spans="19:29" x14ac:dyDescent="0.3">
      <c r="S168" s="36"/>
      <c r="T168" s="36"/>
      <c r="U168" s="16"/>
      <c r="V168" s="16"/>
      <c r="W168" s="16"/>
      <c r="X168" s="16"/>
      <c r="Y168" s="16"/>
      <c r="Z168" s="16"/>
      <c r="AA168" s="16"/>
      <c r="AB168" s="16"/>
      <c r="AC168" s="16"/>
    </row>
    <row r="169" spans="19:29" x14ac:dyDescent="0.3">
      <c r="S169" s="36"/>
      <c r="T169" s="36"/>
      <c r="U169" s="16"/>
      <c r="V169" s="16"/>
      <c r="W169" s="16"/>
      <c r="X169" s="16"/>
      <c r="Y169" s="16"/>
      <c r="Z169" s="16"/>
      <c r="AA169" s="16"/>
      <c r="AB169" s="16"/>
      <c r="AC169" s="16"/>
    </row>
    <row r="170" spans="19:29" x14ac:dyDescent="0.3">
      <c r="S170" s="36"/>
      <c r="T170" s="36"/>
      <c r="U170" s="16"/>
      <c r="V170" s="16"/>
      <c r="W170" s="16"/>
      <c r="X170" s="16"/>
      <c r="Y170" s="16"/>
      <c r="Z170" s="16"/>
      <c r="AA170" s="16"/>
      <c r="AB170" s="16"/>
      <c r="AC170" s="16"/>
    </row>
    <row r="171" spans="19:29" x14ac:dyDescent="0.3">
      <c r="S171" s="36"/>
      <c r="T171" s="36"/>
      <c r="U171" s="16"/>
      <c r="V171" s="16"/>
      <c r="W171" s="16"/>
      <c r="X171" s="16"/>
      <c r="Y171" s="16"/>
      <c r="Z171" s="16"/>
      <c r="AA171" s="16"/>
      <c r="AB171" s="16"/>
      <c r="AC171" s="16"/>
    </row>
    <row r="172" spans="19:29" x14ac:dyDescent="0.3">
      <c r="S172" s="36"/>
      <c r="T172" s="36"/>
      <c r="U172" s="16"/>
      <c r="V172" s="16"/>
      <c r="W172" s="16"/>
      <c r="X172" s="16"/>
      <c r="Y172" s="16"/>
      <c r="Z172" s="16"/>
      <c r="AA172" s="16"/>
      <c r="AB172" s="16"/>
      <c r="AC172" s="16"/>
    </row>
    <row r="173" spans="19:29" x14ac:dyDescent="0.3">
      <c r="S173" s="36"/>
      <c r="T173" s="36"/>
      <c r="U173" s="16"/>
      <c r="V173" s="16"/>
      <c r="W173" s="16"/>
      <c r="X173" s="16"/>
      <c r="Y173" s="16"/>
      <c r="Z173" s="16"/>
      <c r="AA173" s="16"/>
      <c r="AB173" s="16"/>
      <c r="AC173" s="16"/>
    </row>
    <row r="174" spans="19:29" x14ac:dyDescent="0.3">
      <c r="S174" s="36"/>
      <c r="T174" s="36"/>
      <c r="U174" s="16"/>
      <c r="V174" s="16"/>
      <c r="W174" s="16"/>
      <c r="X174" s="16"/>
      <c r="Y174" s="16"/>
      <c r="Z174" s="16"/>
      <c r="AA174" s="16"/>
      <c r="AB174" s="16"/>
      <c r="AC174" s="16"/>
    </row>
    <row r="175" spans="19:29" x14ac:dyDescent="0.3">
      <c r="S175" s="36"/>
      <c r="T175" s="36"/>
      <c r="U175" s="16"/>
      <c r="V175" s="16"/>
      <c r="W175" s="16"/>
      <c r="X175" s="16"/>
      <c r="Y175" s="16"/>
      <c r="Z175" s="16"/>
      <c r="AA175" s="16"/>
      <c r="AB175" s="16"/>
      <c r="AC175" s="16"/>
    </row>
    <row r="176" spans="19:29" x14ac:dyDescent="0.3">
      <c r="S176" s="36"/>
      <c r="T176" s="36"/>
      <c r="U176" s="16"/>
      <c r="V176" s="16"/>
      <c r="W176" s="16"/>
      <c r="X176" s="16"/>
      <c r="Y176" s="16"/>
      <c r="Z176" s="16"/>
      <c r="AA176" s="16"/>
      <c r="AB176" s="16"/>
      <c r="AC176" s="16"/>
    </row>
    <row r="177" spans="19:29" x14ac:dyDescent="0.3">
      <c r="S177" s="36"/>
      <c r="T177" s="36"/>
      <c r="U177" s="16"/>
      <c r="V177" s="16"/>
      <c r="W177" s="16"/>
      <c r="X177" s="16"/>
      <c r="Y177" s="16"/>
      <c r="Z177" s="16"/>
      <c r="AA177" s="16"/>
      <c r="AB177" s="16"/>
      <c r="AC177" s="16"/>
    </row>
    <row r="178" spans="19:29" x14ac:dyDescent="0.3">
      <c r="S178" s="36"/>
      <c r="T178" s="36"/>
      <c r="U178" s="16"/>
      <c r="V178" s="16"/>
      <c r="W178" s="16"/>
      <c r="X178" s="16"/>
      <c r="Y178" s="16"/>
      <c r="Z178" s="16"/>
      <c r="AA178" s="16"/>
      <c r="AB178" s="16"/>
      <c r="AC178" s="16"/>
    </row>
    <row r="179" spans="19:29" x14ac:dyDescent="0.3">
      <c r="S179" s="36"/>
      <c r="T179" s="36"/>
      <c r="U179" s="16"/>
      <c r="V179" s="16"/>
      <c r="W179" s="16"/>
      <c r="X179" s="16"/>
      <c r="Y179" s="16"/>
      <c r="Z179" s="16"/>
      <c r="AA179" s="16"/>
      <c r="AB179" s="16"/>
      <c r="AC179" s="16"/>
    </row>
    <row r="180" spans="19:29" x14ac:dyDescent="0.3">
      <c r="S180" s="36"/>
      <c r="T180" s="36"/>
      <c r="U180" s="16"/>
      <c r="V180" s="16"/>
      <c r="W180" s="16"/>
      <c r="X180" s="16"/>
      <c r="Y180" s="16"/>
      <c r="Z180" s="16"/>
      <c r="AA180" s="16"/>
      <c r="AB180" s="16"/>
      <c r="AC180" s="16"/>
    </row>
    <row r="181" spans="19:29" x14ac:dyDescent="0.3">
      <c r="S181" s="36"/>
      <c r="T181" s="36"/>
      <c r="U181" s="16"/>
      <c r="V181" s="16"/>
      <c r="W181" s="16"/>
      <c r="X181" s="16"/>
      <c r="Y181" s="16"/>
      <c r="Z181" s="16"/>
      <c r="AA181" s="16"/>
      <c r="AB181" s="16"/>
      <c r="AC181" s="16"/>
    </row>
    <row r="182" spans="19:29" x14ac:dyDescent="0.3">
      <c r="S182" s="36"/>
      <c r="T182" s="36"/>
      <c r="U182" s="16"/>
      <c r="V182" s="16"/>
      <c r="W182" s="16"/>
      <c r="X182" s="16"/>
      <c r="Y182" s="16"/>
      <c r="Z182" s="16"/>
      <c r="AA182" s="16"/>
      <c r="AB182" s="16"/>
      <c r="AC182" s="16"/>
    </row>
    <row r="183" spans="19:29" x14ac:dyDescent="0.3">
      <c r="S183" s="36"/>
      <c r="T183" s="36"/>
      <c r="U183" s="16"/>
      <c r="V183" s="16"/>
      <c r="W183" s="16"/>
      <c r="X183" s="16"/>
      <c r="Y183" s="16"/>
      <c r="Z183" s="16"/>
      <c r="AA183" s="16"/>
      <c r="AB183" s="16"/>
      <c r="AC183" s="16"/>
    </row>
    <row r="184" spans="19:29" x14ac:dyDescent="0.3">
      <c r="S184" s="36"/>
      <c r="T184" s="36"/>
      <c r="U184" s="16"/>
      <c r="V184" s="16"/>
      <c r="W184" s="16"/>
      <c r="X184" s="16"/>
      <c r="Y184" s="16"/>
      <c r="Z184" s="16"/>
      <c r="AA184" s="16"/>
      <c r="AB184" s="16"/>
      <c r="AC184" s="16"/>
    </row>
    <row r="185" spans="19:29" x14ac:dyDescent="0.3">
      <c r="S185" s="36"/>
      <c r="T185" s="36"/>
      <c r="U185" s="16"/>
      <c r="V185" s="16"/>
      <c r="W185" s="16"/>
      <c r="X185" s="16"/>
      <c r="Y185" s="16"/>
      <c r="Z185" s="16"/>
      <c r="AA185" s="16"/>
      <c r="AB185" s="16"/>
      <c r="AC185" s="16"/>
    </row>
    <row r="186" spans="19:29" x14ac:dyDescent="0.3">
      <c r="S186" s="36"/>
      <c r="T186" s="36"/>
      <c r="U186" s="16"/>
      <c r="V186" s="16"/>
      <c r="W186" s="16"/>
      <c r="X186" s="16"/>
      <c r="Y186" s="16"/>
      <c r="Z186" s="16"/>
      <c r="AA186" s="16"/>
      <c r="AB186" s="16"/>
      <c r="AC186" s="16"/>
    </row>
    <row r="187" spans="19:29" x14ac:dyDescent="0.3">
      <c r="S187" s="36"/>
      <c r="T187" s="36"/>
      <c r="U187" s="16"/>
      <c r="V187" s="16"/>
      <c r="W187" s="16"/>
      <c r="X187" s="16"/>
      <c r="Y187" s="16"/>
      <c r="Z187" s="16"/>
      <c r="AA187" s="16"/>
      <c r="AB187" s="16"/>
      <c r="AC187" s="16"/>
    </row>
    <row r="188" spans="19:29" x14ac:dyDescent="0.3">
      <c r="S188" s="36"/>
      <c r="T188" s="36"/>
      <c r="U188" s="16"/>
      <c r="V188" s="16"/>
      <c r="W188" s="16"/>
      <c r="X188" s="16"/>
      <c r="Y188" s="16"/>
      <c r="Z188" s="16"/>
      <c r="AA188" s="16"/>
      <c r="AB188" s="16"/>
      <c r="AC188" s="16"/>
    </row>
    <row r="189" spans="19:29" x14ac:dyDescent="0.3">
      <c r="S189" s="36"/>
      <c r="T189" s="36"/>
      <c r="U189" s="16"/>
      <c r="V189" s="16"/>
      <c r="W189" s="16"/>
      <c r="X189" s="16"/>
      <c r="Y189" s="16"/>
      <c r="Z189" s="16"/>
      <c r="AA189" s="16"/>
      <c r="AB189" s="16"/>
      <c r="AC189" s="16"/>
    </row>
    <row r="190" spans="19:29" x14ac:dyDescent="0.3">
      <c r="S190" s="36"/>
      <c r="T190" s="36"/>
      <c r="U190" s="16"/>
      <c r="V190" s="16"/>
      <c r="W190" s="16"/>
      <c r="X190" s="16"/>
      <c r="Y190" s="16"/>
      <c r="Z190" s="16"/>
      <c r="AA190" s="16"/>
      <c r="AB190" s="16"/>
      <c r="AC190" s="16"/>
    </row>
    <row r="191" spans="19:29" x14ac:dyDescent="0.3">
      <c r="S191" s="36"/>
      <c r="T191" s="36"/>
      <c r="U191" s="16"/>
      <c r="V191" s="16"/>
      <c r="W191" s="16"/>
      <c r="X191" s="16"/>
      <c r="Y191" s="16"/>
      <c r="Z191" s="16"/>
      <c r="AA191" s="16"/>
      <c r="AB191" s="16"/>
      <c r="AC191" s="16"/>
    </row>
    <row r="192" spans="19:29" x14ac:dyDescent="0.3">
      <c r="S192" s="36"/>
      <c r="T192" s="36"/>
      <c r="U192" s="16"/>
      <c r="V192" s="16"/>
      <c r="W192" s="16"/>
      <c r="X192" s="16"/>
      <c r="Y192" s="16"/>
      <c r="Z192" s="16"/>
      <c r="AA192" s="16"/>
      <c r="AB192" s="16"/>
      <c r="AC192" s="16"/>
    </row>
    <row r="193" spans="19:29" x14ac:dyDescent="0.3">
      <c r="S193" s="36"/>
      <c r="T193" s="36"/>
      <c r="U193" s="16"/>
      <c r="V193" s="16"/>
      <c r="W193" s="16"/>
      <c r="X193" s="16"/>
      <c r="Y193" s="16"/>
      <c r="Z193" s="16"/>
      <c r="AA193" s="16"/>
      <c r="AB193" s="16"/>
      <c r="AC193" s="16"/>
    </row>
    <row r="194" spans="19:29" x14ac:dyDescent="0.3">
      <c r="S194" s="36"/>
      <c r="T194" s="36"/>
      <c r="U194" s="16"/>
      <c r="V194" s="16"/>
      <c r="W194" s="16"/>
      <c r="X194" s="16"/>
      <c r="Y194" s="16"/>
      <c r="Z194" s="16"/>
      <c r="AA194" s="16"/>
      <c r="AB194" s="16"/>
      <c r="AC194" s="16"/>
    </row>
    <row r="195" spans="19:29" x14ac:dyDescent="0.3">
      <c r="S195" s="36"/>
      <c r="T195" s="36"/>
      <c r="U195" s="16"/>
      <c r="V195" s="16"/>
      <c r="W195" s="16"/>
      <c r="X195" s="16"/>
      <c r="Y195" s="16"/>
      <c r="Z195" s="16"/>
      <c r="AA195" s="16"/>
      <c r="AB195" s="16"/>
      <c r="AC195" s="16"/>
    </row>
    <row r="196" spans="19:29" x14ac:dyDescent="0.3">
      <c r="S196" s="36"/>
      <c r="T196" s="36"/>
      <c r="U196" s="16"/>
      <c r="V196" s="16"/>
      <c r="W196" s="16"/>
      <c r="X196" s="16"/>
      <c r="Y196" s="16"/>
      <c r="Z196" s="16"/>
      <c r="AA196" s="16"/>
      <c r="AB196" s="16"/>
      <c r="AC196" s="16"/>
    </row>
    <row r="197" spans="19:29" x14ac:dyDescent="0.3">
      <c r="S197" s="36"/>
      <c r="T197" s="36"/>
      <c r="U197" s="16"/>
      <c r="V197" s="16"/>
      <c r="W197" s="16"/>
      <c r="X197" s="16"/>
      <c r="Y197" s="16"/>
      <c r="Z197" s="16"/>
      <c r="AA197" s="16"/>
      <c r="AB197" s="16"/>
      <c r="AC197" s="16"/>
    </row>
    <row r="198" spans="19:29" x14ac:dyDescent="0.3">
      <c r="S198" s="36"/>
      <c r="T198" s="36"/>
      <c r="U198" s="16"/>
      <c r="V198" s="16"/>
      <c r="W198" s="16"/>
      <c r="X198" s="16"/>
      <c r="Y198" s="16"/>
      <c r="Z198" s="16"/>
      <c r="AA198" s="16"/>
      <c r="AB198" s="16"/>
      <c r="AC198" s="16"/>
    </row>
    <row r="199" spans="19:29" x14ac:dyDescent="0.3">
      <c r="S199" s="36"/>
      <c r="T199" s="36"/>
      <c r="U199" s="16"/>
      <c r="V199" s="16"/>
      <c r="W199" s="16"/>
      <c r="X199" s="16"/>
      <c r="Y199" s="16"/>
      <c r="Z199" s="16"/>
      <c r="AA199" s="16"/>
      <c r="AB199" s="16"/>
      <c r="AC199" s="16"/>
    </row>
    <row r="200" spans="19:29" x14ac:dyDescent="0.3">
      <c r="S200" s="36"/>
      <c r="T200" s="36"/>
      <c r="U200" s="16"/>
      <c r="V200" s="16"/>
      <c r="W200" s="16"/>
      <c r="X200" s="16"/>
      <c r="Y200" s="16"/>
      <c r="Z200" s="16"/>
      <c r="AA200" s="16"/>
      <c r="AB200" s="16"/>
      <c r="AC200" s="16"/>
    </row>
    <row r="201" spans="19:29" x14ac:dyDescent="0.3">
      <c r="S201" s="36"/>
      <c r="T201" s="36"/>
      <c r="U201" s="16"/>
      <c r="V201" s="16"/>
      <c r="W201" s="16"/>
      <c r="X201" s="16"/>
      <c r="Y201" s="16"/>
      <c r="Z201" s="16"/>
      <c r="AA201" s="16"/>
      <c r="AB201" s="16"/>
      <c r="AC201" s="16"/>
    </row>
    <row r="202" spans="19:29" x14ac:dyDescent="0.3">
      <c r="S202" s="36"/>
      <c r="T202" s="36"/>
      <c r="U202" s="16"/>
      <c r="V202" s="16"/>
      <c r="W202" s="16"/>
      <c r="X202" s="16"/>
      <c r="Y202" s="16"/>
      <c r="Z202" s="16"/>
      <c r="AA202" s="16"/>
      <c r="AB202" s="16"/>
      <c r="AC202" s="16"/>
    </row>
    <row r="203" spans="19:29" x14ac:dyDescent="0.3">
      <c r="S203" s="36"/>
      <c r="T203" s="36"/>
      <c r="U203" s="16"/>
      <c r="V203" s="16"/>
      <c r="W203" s="16"/>
      <c r="X203" s="16"/>
      <c r="Y203" s="16"/>
      <c r="Z203" s="16"/>
      <c r="AA203" s="16"/>
      <c r="AB203" s="16"/>
      <c r="AC203" s="16"/>
    </row>
    <row r="204" spans="19:29" x14ac:dyDescent="0.3">
      <c r="S204" s="36"/>
      <c r="T204" s="36"/>
      <c r="U204" s="16"/>
      <c r="V204" s="16"/>
      <c r="W204" s="16"/>
      <c r="X204" s="16"/>
      <c r="Y204" s="16"/>
      <c r="Z204" s="16"/>
      <c r="AA204" s="16"/>
      <c r="AB204" s="16"/>
      <c r="AC204" s="16"/>
    </row>
    <row r="205" spans="19:29" x14ac:dyDescent="0.3">
      <c r="S205" s="36"/>
      <c r="T205" s="36"/>
      <c r="U205" s="16"/>
      <c r="V205" s="16"/>
      <c r="W205" s="16"/>
      <c r="X205" s="16"/>
      <c r="Y205" s="16"/>
      <c r="Z205" s="16"/>
      <c r="AA205" s="16"/>
      <c r="AB205" s="16"/>
      <c r="AC205" s="16"/>
    </row>
    <row r="206" spans="19:29" x14ac:dyDescent="0.3">
      <c r="S206" s="36"/>
      <c r="T206" s="36"/>
      <c r="U206" s="16"/>
      <c r="V206" s="16"/>
      <c r="W206" s="16"/>
      <c r="X206" s="16"/>
      <c r="Y206" s="16"/>
      <c r="Z206" s="16"/>
      <c r="AA206" s="16"/>
      <c r="AB206" s="16"/>
      <c r="AC206" s="16"/>
    </row>
    <row r="207" spans="19:29" x14ac:dyDescent="0.3">
      <c r="S207" s="36"/>
      <c r="T207" s="36"/>
      <c r="U207" s="16"/>
      <c r="V207" s="16"/>
      <c r="W207" s="16"/>
      <c r="X207" s="16"/>
      <c r="Y207" s="16"/>
      <c r="Z207" s="16"/>
      <c r="AA207" s="16"/>
      <c r="AB207" s="16"/>
      <c r="AC207" s="16"/>
    </row>
    <row r="208" spans="19:29" x14ac:dyDescent="0.3">
      <c r="S208" s="36"/>
      <c r="T208" s="36"/>
      <c r="U208" s="16"/>
      <c r="V208" s="16"/>
      <c r="W208" s="16"/>
      <c r="X208" s="16"/>
      <c r="Y208" s="16"/>
      <c r="Z208" s="16"/>
      <c r="AA208" s="16"/>
      <c r="AB208" s="16"/>
      <c r="AC208" s="16"/>
    </row>
    <row r="209" spans="19:29" x14ac:dyDescent="0.3">
      <c r="S209" s="36"/>
      <c r="T209" s="36"/>
      <c r="U209" s="16"/>
      <c r="V209" s="16"/>
      <c r="W209" s="16"/>
      <c r="X209" s="16"/>
      <c r="Y209" s="16"/>
      <c r="Z209" s="16"/>
      <c r="AA209" s="16"/>
      <c r="AB209" s="16"/>
      <c r="AC209" s="16"/>
    </row>
    <row r="210" spans="19:29" x14ac:dyDescent="0.3">
      <c r="S210" s="36"/>
      <c r="T210" s="36"/>
      <c r="U210" s="16"/>
      <c r="V210" s="16"/>
      <c r="W210" s="16"/>
      <c r="X210" s="16"/>
      <c r="Y210" s="16"/>
      <c r="Z210" s="16"/>
      <c r="AA210" s="16"/>
      <c r="AB210" s="16"/>
      <c r="AC210" s="16"/>
    </row>
    <row r="211" spans="19:29" x14ac:dyDescent="0.3">
      <c r="S211" s="36"/>
      <c r="T211" s="36"/>
      <c r="U211" s="16"/>
      <c r="V211" s="16"/>
      <c r="W211" s="16"/>
      <c r="X211" s="16"/>
      <c r="Y211" s="16"/>
      <c r="Z211" s="16"/>
      <c r="AA211" s="16"/>
      <c r="AB211" s="16"/>
      <c r="AC211" s="16"/>
    </row>
    <row r="212" spans="19:29" x14ac:dyDescent="0.3">
      <c r="S212" s="36"/>
      <c r="T212" s="36"/>
      <c r="U212" s="16"/>
      <c r="V212" s="16"/>
      <c r="W212" s="16"/>
      <c r="X212" s="16"/>
      <c r="Y212" s="16"/>
      <c r="Z212" s="16"/>
      <c r="AA212" s="16"/>
      <c r="AB212" s="16"/>
      <c r="AC212" s="16"/>
    </row>
    <row r="213" spans="19:29" x14ac:dyDescent="0.3">
      <c r="S213" s="36"/>
      <c r="T213" s="36"/>
      <c r="U213" s="16"/>
      <c r="V213" s="16"/>
      <c r="W213" s="16"/>
      <c r="X213" s="16"/>
      <c r="Y213" s="16"/>
      <c r="Z213" s="16"/>
      <c r="AA213" s="16"/>
      <c r="AB213" s="16"/>
      <c r="AC213" s="16"/>
    </row>
    <row r="214" spans="19:29" x14ac:dyDescent="0.3">
      <c r="S214" s="36"/>
      <c r="T214" s="36"/>
      <c r="U214" s="16"/>
      <c r="V214" s="16"/>
      <c r="W214" s="16"/>
      <c r="X214" s="16"/>
      <c r="Y214" s="16"/>
      <c r="Z214" s="16"/>
      <c r="AA214" s="16"/>
      <c r="AB214" s="16"/>
      <c r="AC214" s="16"/>
    </row>
    <row r="215" spans="19:29" x14ac:dyDescent="0.3">
      <c r="S215" s="36"/>
      <c r="T215" s="36"/>
      <c r="U215" s="16"/>
      <c r="V215" s="16"/>
      <c r="W215" s="16"/>
      <c r="X215" s="16"/>
      <c r="Y215" s="16"/>
      <c r="Z215" s="16"/>
      <c r="AA215" s="16"/>
      <c r="AB215" s="16"/>
      <c r="AC215" s="16"/>
    </row>
    <row r="216" spans="19:29" x14ac:dyDescent="0.3">
      <c r="S216" s="36"/>
      <c r="T216" s="36"/>
      <c r="U216" s="16"/>
      <c r="V216" s="16"/>
      <c r="W216" s="16"/>
      <c r="X216" s="16"/>
      <c r="Y216" s="16"/>
      <c r="Z216" s="16"/>
      <c r="AA216" s="16"/>
      <c r="AB216" s="16"/>
      <c r="AC216" s="16"/>
    </row>
    <row r="217" spans="19:29" x14ac:dyDescent="0.3">
      <c r="S217" s="36"/>
      <c r="T217" s="36"/>
      <c r="U217" s="16"/>
      <c r="V217" s="16"/>
      <c r="W217" s="16"/>
      <c r="X217" s="16"/>
      <c r="Y217" s="16"/>
      <c r="Z217" s="16"/>
      <c r="AA217" s="16"/>
      <c r="AB217" s="16"/>
      <c r="AC217" s="16"/>
    </row>
    <row r="218" spans="19:29" x14ac:dyDescent="0.3">
      <c r="S218" s="36"/>
      <c r="T218" s="36"/>
      <c r="U218" s="16"/>
      <c r="V218" s="16"/>
      <c r="W218" s="16"/>
      <c r="X218" s="16"/>
      <c r="Y218" s="16"/>
      <c r="Z218" s="16"/>
      <c r="AA218" s="16"/>
      <c r="AB218" s="16"/>
      <c r="AC218" s="16"/>
    </row>
    <row r="219" spans="19:29" x14ac:dyDescent="0.3">
      <c r="S219" s="36"/>
      <c r="T219" s="36"/>
      <c r="U219" s="16"/>
      <c r="V219" s="16"/>
      <c r="W219" s="16"/>
      <c r="X219" s="16"/>
      <c r="Y219" s="16"/>
      <c r="Z219" s="16"/>
      <c r="AA219" s="16"/>
      <c r="AB219" s="16"/>
      <c r="AC219" s="16"/>
    </row>
    <row r="220" spans="19:29" x14ac:dyDescent="0.3">
      <c r="S220" s="36"/>
      <c r="T220" s="36"/>
      <c r="U220" s="16"/>
      <c r="V220" s="16"/>
      <c r="W220" s="16"/>
      <c r="X220" s="16"/>
      <c r="Y220" s="16"/>
      <c r="Z220" s="16"/>
      <c r="AA220" s="16"/>
      <c r="AB220" s="16"/>
      <c r="AC220" s="16"/>
    </row>
    <row r="221" spans="19:29" x14ac:dyDescent="0.3">
      <c r="S221" s="36"/>
      <c r="T221" s="36"/>
      <c r="U221" s="16"/>
      <c r="V221" s="16"/>
      <c r="W221" s="16"/>
      <c r="X221" s="16"/>
      <c r="Y221" s="16"/>
      <c r="Z221" s="16"/>
      <c r="AA221" s="16"/>
      <c r="AB221" s="16"/>
      <c r="AC221" s="16"/>
    </row>
    <row r="222" spans="19:29" x14ac:dyDescent="0.3">
      <c r="S222" s="36"/>
      <c r="T222" s="36"/>
      <c r="U222" s="16"/>
      <c r="V222" s="16"/>
      <c r="W222" s="16"/>
      <c r="X222" s="16"/>
      <c r="Y222" s="16"/>
      <c r="Z222" s="16"/>
      <c r="AA222" s="16"/>
      <c r="AB222" s="16"/>
      <c r="AC222" s="16"/>
    </row>
    <row r="223" spans="19:29" x14ac:dyDescent="0.3">
      <c r="S223" s="36"/>
      <c r="T223" s="36"/>
      <c r="U223" s="16"/>
      <c r="V223" s="16"/>
      <c r="W223" s="16"/>
      <c r="X223" s="16"/>
      <c r="Y223" s="16"/>
      <c r="Z223" s="16"/>
      <c r="AA223" s="16"/>
      <c r="AB223" s="16"/>
      <c r="AC223" s="16"/>
    </row>
    <row r="224" spans="19:29" x14ac:dyDescent="0.3">
      <c r="U224" s="16"/>
      <c r="V224" s="16"/>
      <c r="W224" s="16"/>
      <c r="X224" s="16"/>
      <c r="Y224" s="16"/>
      <c r="Z224" s="16"/>
      <c r="AA224" s="16"/>
      <c r="AB224" s="16"/>
      <c r="AC224" s="16"/>
    </row>
    <row r="225" spans="21:29" x14ac:dyDescent="0.3">
      <c r="U225" s="16"/>
      <c r="V225" s="16"/>
      <c r="W225" s="16"/>
      <c r="X225" s="16"/>
      <c r="Y225" s="16"/>
      <c r="Z225" s="16"/>
      <c r="AA225" s="16"/>
      <c r="AB225" s="16"/>
      <c r="AC225" s="16"/>
    </row>
    <row r="226" spans="21:29" x14ac:dyDescent="0.3">
      <c r="U226" s="16"/>
      <c r="V226" s="16"/>
      <c r="W226" s="16"/>
      <c r="X226" s="16"/>
      <c r="Y226" s="16"/>
      <c r="Z226" s="16"/>
      <c r="AA226" s="16"/>
      <c r="AB226" s="16"/>
      <c r="AC226" s="16"/>
    </row>
    <row r="227" spans="21:29" x14ac:dyDescent="0.3">
      <c r="U227" s="16"/>
      <c r="V227" s="16"/>
      <c r="W227" s="16"/>
      <c r="X227" s="16"/>
      <c r="Y227" s="16"/>
      <c r="Z227" s="16"/>
      <c r="AA227" s="16"/>
      <c r="AB227" s="16"/>
      <c r="AC227" s="16"/>
    </row>
  </sheetData>
  <sheetProtection algorithmName="SHA-512" hashValue="PdEbZFXNEsJESo6LXw706rPYhZmqTQOeOszddWJvnUmz8SIe1DpVGvO5b6Cvekx5zCZQEYRUUVWotQfpz34gng==" saltValue="HPGE15G/3/VoSn5yLnysUQ==" spinCount="100000" sheet="1" objects="1" scenarios="1"/>
  <protectedRanges>
    <protectedRange sqref="M43:N43 M47 M49 M51 M53 M55 N46:N104 M45:O45 O47 O49 O51 O53 O55 O57 O59 O61 O63 O65 O67 O69 O71 O73 O75 O77 O79 O81 O83 O85 O87 O89 O91 O93 O95 O97 O99 O101 O103 M57 M59 M61 M63 M65 M67 M69 M71 M73 M75 M77 M79 M81 M83 M85 M87 M89 M91 M93 M95 M97 M99 M103 M101" name="Range1"/>
  </protectedRanges>
  <mergeCells count="464">
    <mergeCell ref="AD11:AE11"/>
    <mergeCell ref="AF11:AG11"/>
    <mergeCell ref="P45:P46"/>
    <mergeCell ref="N41:O41"/>
    <mergeCell ref="P41:Q41"/>
    <mergeCell ref="Q45:Q46"/>
    <mergeCell ref="R45:R46"/>
    <mergeCell ref="I45:I46"/>
    <mergeCell ref="J45:J46"/>
    <mergeCell ref="L45:L46"/>
    <mergeCell ref="I43:I44"/>
    <mergeCell ref="J43:J44"/>
    <mergeCell ref="K43:K44"/>
    <mergeCell ref="L43:L44"/>
    <mergeCell ref="K45:K46"/>
    <mergeCell ref="G45:G46"/>
    <mergeCell ref="H45:H46"/>
    <mergeCell ref="G43:G44"/>
    <mergeCell ref="H43:H44"/>
    <mergeCell ref="A45:A46"/>
    <mergeCell ref="B45:B46"/>
    <mergeCell ref="C45:C46"/>
    <mergeCell ref="D45:D46"/>
    <mergeCell ref="E45:E46"/>
    <mergeCell ref="F45:F46"/>
    <mergeCell ref="B43:B44"/>
    <mergeCell ref="D43:D44"/>
    <mergeCell ref="E43:E44"/>
    <mergeCell ref="F43:F44"/>
    <mergeCell ref="Q47:Q48"/>
    <mergeCell ref="R47:R48"/>
    <mergeCell ref="A49:A50"/>
    <mergeCell ref="B49:B50"/>
    <mergeCell ref="C49:C50"/>
    <mergeCell ref="D49:D50"/>
    <mergeCell ref="E49:E50"/>
    <mergeCell ref="F49:F50"/>
    <mergeCell ref="G49:G50"/>
    <mergeCell ref="H49:H50"/>
    <mergeCell ref="H47:H48"/>
    <mergeCell ref="I47:I48"/>
    <mergeCell ref="J47:J48"/>
    <mergeCell ref="L47:L48"/>
    <mergeCell ref="P47:P48"/>
    <mergeCell ref="A47:A48"/>
    <mergeCell ref="B47:B48"/>
    <mergeCell ref="C47:C48"/>
    <mergeCell ref="D47:D48"/>
    <mergeCell ref="E47:E48"/>
    <mergeCell ref="F47:F48"/>
    <mergeCell ref="G47:G48"/>
    <mergeCell ref="K47:K48"/>
    <mergeCell ref="K49:K50"/>
    <mergeCell ref="J51:J52"/>
    <mergeCell ref="L51:L52"/>
    <mergeCell ref="P51:P52"/>
    <mergeCell ref="Q51:Q52"/>
    <mergeCell ref="R51:R52"/>
    <mergeCell ref="R49:R50"/>
    <mergeCell ref="A51:A52"/>
    <mergeCell ref="B51:B52"/>
    <mergeCell ref="C51:C52"/>
    <mergeCell ref="D51:D52"/>
    <mergeCell ref="E51:E52"/>
    <mergeCell ref="F51:F52"/>
    <mergeCell ref="G51:G52"/>
    <mergeCell ref="H51:H52"/>
    <mergeCell ref="I51:I52"/>
    <mergeCell ref="I49:I50"/>
    <mergeCell ref="J49:J50"/>
    <mergeCell ref="L49:L50"/>
    <mergeCell ref="P49:P50"/>
    <mergeCell ref="Q49:Q50"/>
    <mergeCell ref="K51:K52"/>
    <mergeCell ref="A55:A56"/>
    <mergeCell ref="B55:B56"/>
    <mergeCell ref="C55:C56"/>
    <mergeCell ref="D55:D56"/>
    <mergeCell ref="E55:E56"/>
    <mergeCell ref="F55:F56"/>
    <mergeCell ref="G55:G56"/>
    <mergeCell ref="G53:G54"/>
    <mergeCell ref="H53:H54"/>
    <mergeCell ref="A53:A54"/>
    <mergeCell ref="B53:B54"/>
    <mergeCell ref="C53:C54"/>
    <mergeCell ref="D53:D54"/>
    <mergeCell ref="E53:E54"/>
    <mergeCell ref="F53:F54"/>
    <mergeCell ref="H55:H56"/>
    <mergeCell ref="P53:P54"/>
    <mergeCell ref="Q53:Q54"/>
    <mergeCell ref="R53:R54"/>
    <mergeCell ref="I53:I54"/>
    <mergeCell ref="J53:J54"/>
    <mergeCell ref="L53:L54"/>
    <mergeCell ref="Q55:Q56"/>
    <mergeCell ref="R55:R56"/>
    <mergeCell ref="I55:I56"/>
    <mergeCell ref="J55:J56"/>
    <mergeCell ref="L55:L56"/>
    <mergeCell ref="P55:P56"/>
    <mergeCell ref="K53:K54"/>
    <mergeCell ref="K55:K56"/>
    <mergeCell ref="P59:P60"/>
    <mergeCell ref="F61:F62"/>
    <mergeCell ref="Q63:Q64"/>
    <mergeCell ref="R63:R64"/>
    <mergeCell ref="Q59:Q60"/>
    <mergeCell ref="R59:R60"/>
    <mergeCell ref="R61:R62"/>
    <mergeCell ref="P63:P64"/>
    <mergeCell ref="D57:D58"/>
    <mergeCell ref="E57:E58"/>
    <mergeCell ref="F57:F58"/>
    <mergeCell ref="G57:G58"/>
    <mergeCell ref="H57:H58"/>
    <mergeCell ref="R57:R58"/>
    <mergeCell ref="I57:I58"/>
    <mergeCell ref="J57:J58"/>
    <mergeCell ref="K57:K58"/>
    <mergeCell ref="K59:K60"/>
    <mergeCell ref="K61:K62"/>
    <mergeCell ref="K63:K64"/>
    <mergeCell ref="P57:P58"/>
    <mergeCell ref="Q57:Q58"/>
    <mergeCell ref="A57:A58"/>
    <mergeCell ref="B57:B58"/>
    <mergeCell ref="C57:C58"/>
    <mergeCell ref="G65:G66"/>
    <mergeCell ref="H65:H66"/>
    <mergeCell ref="H63:H64"/>
    <mergeCell ref="P61:P62"/>
    <mergeCell ref="Q61:Q62"/>
    <mergeCell ref="A63:A64"/>
    <mergeCell ref="B63:B64"/>
    <mergeCell ref="C63:C64"/>
    <mergeCell ref="D63:D64"/>
    <mergeCell ref="E63:E64"/>
    <mergeCell ref="F63:F64"/>
    <mergeCell ref="G63:G64"/>
    <mergeCell ref="G61:G62"/>
    <mergeCell ref="H61:H62"/>
    <mergeCell ref="I61:I62"/>
    <mergeCell ref="J61:J62"/>
    <mergeCell ref="L61:L62"/>
    <mergeCell ref="A59:A60"/>
    <mergeCell ref="B59:B60"/>
    <mergeCell ref="A61:A62"/>
    <mergeCell ref="B61:B62"/>
    <mergeCell ref="C61:C62"/>
    <mergeCell ref="D61:D62"/>
    <mergeCell ref="E61:E62"/>
    <mergeCell ref="I63:I64"/>
    <mergeCell ref="J63:J64"/>
    <mergeCell ref="L63:L64"/>
    <mergeCell ref="L57:L58"/>
    <mergeCell ref="C59:C60"/>
    <mergeCell ref="D59:D60"/>
    <mergeCell ref="E59:E60"/>
    <mergeCell ref="F59:F60"/>
    <mergeCell ref="G59:G60"/>
    <mergeCell ref="H59:H60"/>
    <mergeCell ref="I59:I60"/>
    <mergeCell ref="J59:J60"/>
    <mergeCell ref="L59:L60"/>
    <mergeCell ref="J67:J68"/>
    <mergeCell ref="L67:L68"/>
    <mergeCell ref="P67:P68"/>
    <mergeCell ref="Q67:Q68"/>
    <mergeCell ref="R67:R68"/>
    <mergeCell ref="R65:R66"/>
    <mergeCell ref="A67:A68"/>
    <mergeCell ref="B67:B68"/>
    <mergeCell ref="C67:C68"/>
    <mergeCell ref="D67:D68"/>
    <mergeCell ref="E67:E68"/>
    <mergeCell ref="F67:F68"/>
    <mergeCell ref="G67:G68"/>
    <mergeCell ref="H67:H68"/>
    <mergeCell ref="I67:I68"/>
    <mergeCell ref="I65:I66"/>
    <mergeCell ref="J65:J66"/>
    <mergeCell ref="L65:L66"/>
    <mergeCell ref="P65:P66"/>
    <mergeCell ref="Q65:Q66"/>
    <mergeCell ref="A65:A66"/>
    <mergeCell ref="B65:B66"/>
    <mergeCell ref="K65:K66"/>
    <mergeCell ref="K67:K68"/>
    <mergeCell ref="C65:C66"/>
    <mergeCell ref="D65:D66"/>
    <mergeCell ref="E65:E66"/>
    <mergeCell ref="F65:F66"/>
    <mergeCell ref="A71:A72"/>
    <mergeCell ref="B71:B72"/>
    <mergeCell ref="C71:C72"/>
    <mergeCell ref="D71:D72"/>
    <mergeCell ref="E71:E72"/>
    <mergeCell ref="F71:F72"/>
    <mergeCell ref="G71:G72"/>
    <mergeCell ref="G69:G70"/>
    <mergeCell ref="H69:H70"/>
    <mergeCell ref="A69:A70"/>
    <mergeCell ref="B69:B70"/>
    <mergeCell ref="C69:C70"/>
    <mergeCell ref="D69:D70"/>
    <mergeCell ref="E69:E70"/>
    <mergeCell ref="F69:F70"/>
    <mergeCell ref="H71:H72"/>
    <mergeCell ref="P69:P70"/>
    <mergeCell ref="Q69:Q70"/>
    <mergeCell ref="R69:R70"/>
    <mergeCell ref="I69:I70"/>
    <mergeCell ref="J69:J70"/>
    <mergeCell ref="L69:L70"/>
    <mergeCell ref="Q71:Q72"/>
    <mergeCell ref="R71:R72"/>
    <mergeCell ref="I71:I72"/>
    <mergeCell ref="J71:J72"/>
    <mergeCell ref="L71:L72"/>
    <mergeCell ref="P71:P72"/>
    <mergeCell ref="K69:K70"/>
    <mergeCell ref="K71:K72"/>
    <mergeCell ref="P75:P76"/>
    <mergeCell ref="F77:F78"/>
    <mergeCell ref="Q79:Q80"/>
    <mergeCell ref="R79:R80"/>
    <mergeCell ref="Q75:Q76"/>
    <mergeCell ref="R75:R76"/>
    <mergeCell ref="R77:R78"/>
    <mergeCell ref="P79:P80"/>
    <mergeCell ref="D73:D74"/>
    <mergeCell ref="E73:E74"/>
    <mergeCell ref="F73:F74"/>
    <mergeCell ref="G73:G74"/>
    <mergeCell ref="H73:H74"/>
    <mergeCell ref="R73:R74"/>
    <mergeCell ref="I73:I74"/>
    <mergeCell ref="J73:J74"/>
    <mergeCell ref="K73:K74"/>
    <mergeCell ref="K75:K76"/>
    <mergeCell ref="K77:K78"/>
    <mergeCell ref="K79:K80"/>
    <mergeCell ref="P73:P74"/>
    <mergeCell ref="Q73:Q74"/>
    <mergeCell ref="A73:A74"/>
    <mergeCell ref="B73:B74"/>
    <mergeCell ref="C73:C74"/>
    <mergeCell ref="G81:G82"/>
    <mergeCell ref="H81:H82"/>
    <mergeCell ref="H79:H80"/>
    <mergeCell ref="P77:P78"/>
    <mergeCell ref="Q77:Q78"/>
    <mergeCell ref="A79:A80"/>
    <mergeCell ref="B79:B80"/>
    <mergeCell ref="C79:C80"/>
    <mergeCell ref="D79:D80"/>
    <mergeCell ref="E79:E80"/>
    <mergeCell ref="F79:F80"/>
    <mergeCell ref="G79:G80"/>
    <mergeCell ref="G77:G78"/>
    <mergeCell ref="H77:H78"/>
    <mergeCell ref="I77:I78"/>
    <mergeCell ref="J77:J78"/>
    <mergeCell ref="L77:L78"/>
    <mergeCell ref="A75:A76"/>
    <mergeCell ref="B75:B76"/>
    <mergeCell ref="A77:A78"/>
    <mergeCell ref="B77:B78"/>
    <mergeCell ref="C77:C78"/>
    <mergeCell ref="D77:D78"/>
    <mergeCell ref="E77:E78"/>
    <mergeCell ref="I79:I80"/>
    <mergeCell ref="J79:J80"/>
    <mergeCell ref="L79:L80"/>
    <mergeCell ref="L73:L74"/>
    <mergeCell ref="C75:C76"/>
    <mergeCell ref="D75:D76"/>
    <mergeCell ref="E75:E76"/>
    <mergeCell ref="F75:F76"/>
    <mergeCell ref="G75:G76"/>
    <mergeCell ref="H75:H76"/>
    <mergeCell ref="I75:I76"/>
    <mergeCell ref="J75:J76"/>
    <mergeCell ref="L75:L76"/>
    <mergeCell ref="J83:J84"/>
    <mergeCell ref="L83:L84"/>
    <mergeCell ref="P83:P84"/>
    <mergeCell ref="Q83:Q84"/>
    <mergeCell ref="R83:R84"/>
    <mergeCell ref="R81:R82"/>
    <mergeCell ref="A83:A84"/>
    <mergeCell ref="B83:B84"/>
    <mergeCell ref="C83:C84"/>
    <mergeCell ref="D83:D84"/>
    <mergeCell ref="E83:E84"/>
    <mergeCell ref="F83:F84"/>
    <mergeCell ref="G83:G84"/>
    <mergeCell ref="H83:H84"/>
    <mergeCell ref="I83:I84"/>
    <mergeCell ref="I81:I82"/>
    <mergeCell ref="J81:J82"/>
    <mergeCell ref="L81:L82"/>
    <mergeCell ref="P81:P82"/>
    <mergeCell ref="Q81:Q82"/>
    <mergeCell ref="A81:A82"/>
    <mergeCell ref="B81:B82"/>
    <mergeCell ref="K81:K82"/>
    <mergeCell ref="K83:K84"/>
    <mergeCell ref="C81:C82"/>
    <mergeCell ref="D81:D82"/>
    <mergeCell ref="E81:E82"/>
    <mergeCell ref="F81:F82"/>
    <mergeCell ref="A87:A88"/>
    <mergeCell ref="B87:B88"/>
    <mergeCell ref="C87:C88"/>
    <mergeCell ref="D87:D88"/>
    <mergeCell ref="E87:E88"/>
    <mergeCell ref="F87:F88"/>
    <mergeCell ref="G87:G88"/>
    <mergeCell ref="G85:G86"/>
    <mergeCell ref="H85:H86"/>
    <mergeCell ref="A85:A86"/>
    <mergeCell ref="B85:B86"/>
    <mergeCell ref="C85:C86"/>
    <mergeCell ref="D85:D86"/>
    <mergeCell ref="E85:E86"/>
    <mergeCell ref="F85:F86"/>
    <mergeCell ref="H87:H88"/>
    <mergeCell ref="P85:P86"/>
    <mergeCell ref="Q85:Q86"/>
    <mergeCell ref="R85:R86"/>
    <mergeCell ref="I85:I86"/>
    <mergeCell ref="J85:J86"/>
    <mergeCell ref="L85:L86"/>
    <mergeCell ref="Q87:Q88"/>
    <mergeCell ref="R87:R88"/>
    <mergeCell ref="I87:I88"/>
    <mergeCell ref="J87:J88"/>
    <mergeCell ref="L87:L88"/>
    <mergeCell ref="P87:P88"/>
    <mergeCell ref="K85:K86"/>
    <mergeCell ref="K87:K88"/>
    <mergeCell ref="P91:P92"/>
    <mergeCell ref="F93:F94"/>
    <mergeCell ref="Q95:Q96"/>
    <mergeCell ref="R95:R96"/>
    <mergeCell ref="Q91:Q92"/>
    <mergeCell ref="R91:R92"/>
    <mergeCell ref="R93:R94"/>
    <mergeCell ref="P95:P96"/>
    <mergeCell ref="D89:D90"/>
    <mergeCell ref="E89:E90"/>
    <mergeCell ref="F89:F90"/>
    <mergeCell ref="G89:G90"/>
    <mergeCell ref="H89:H90"/>
    <mergeCell ref="R89:R90"/>
    <mergeCell ref="I89:I90"/>
    <mergeCell ref="J89:J90"/>
    <mergeCell ref="K89:K90"/>
    <mergeCell ref="K91:K92"/>
    <mergeCell ref="K93:K94"/>
    <mergeCell ref="K95:K96"/>
    <mergeCell ref="P89:P90"/>
    <mergeCell ref="Q89:Q90"/>
    <mergeCell ref="A89:A90"/>
    <mergeCell ref="B89:B90"/>
    <mergeCell ref="C89:C90"/>
    <mergeCell ref="G97:G98"/>
    <mergeCell ref="H97:H98"/>
    <mergeCell ref="H95:H96"/>
    <mergeCell ref="P93:P94"/>
    <mergeCell ref="Q93:Q94"/>
    <mergeCell ref="A95:A96"/>
    <mergeCell ref="B95:B96"/>
    <mergeCell ref="C95:C96"/>
    <mergeCell ref="D95:D96"/>
    <mergeCell ref="E95:E96"/>
    <mergeCell ref="F95:F96"/>
    <mergeCell ref="G95:G96"/>
    <mergeCell ref="G93:G94"/>
    <mergeCell ref="H93:H94"/>
    <mergeCell ref="I93:I94"/>
    <mergeCell ref="J93:J94"/>
    <mergeCell ref="L93:L94"/>
    <mergeCell ref="A91:A92"/>
    <mergeCell ref="B91:B92"/>
    <mergeCell ref="A93:A94"/>
    <mergeCell ref="B93:B94"/>
    <mergeCell ref="C93:C94"/>
    <mergeCell ref="D93:D94"/>
    <mergeCell ref="E93:E94"/>
    <mergeCell ref="I95:I96"/>
    <mergeCell ref="J95:J96"/>
    <mergeCell ref="L95:L96"/>
    <mergeCell ref="L89:L90"/>
    <mergeCell ref="C91:C92"/>
    <mergeCell ref="D91:D92"/>
    <mergeCell ref="E91:E92"/>
    <mergeCell ref="F91:F92"/>
    <mergeCell ref="G91:G92"/>
    <mergeCell ref="H91:H92"/>
    <mergeCell ref="I91:I92"/>
    <mergeCell ref="J91:J92"/>
    <mergeCell ref="L91:L92"/>
    <mergeCell ref="J99:J100"/>
    <mergeCell ref="L99:L100"/>
    <mergeCell ref="P99:P100"/>
    <mergeCell ref="Q99:Q100"/>
    <mergeCell ref="R99:R100"/>
    <mergeCell ref="R97:R98"/>
    <mergeCell ref="A99:A100"/>
    <mergeCell ref="B99:B100"/>
    <mergeCell ref="C99:C100"/>
    <mergeCell ref="D99:D100"/>
    <mergeCell ref="E99:E100"/>
    <mergeCell ref="F99:F100"/>
    <mergeCell ref="G99:G100"/>
    <mergeCell ref="H99:H100"/>
    <mergeCell ref="I99:I100"/>
    <mergeCell ref="I97:I98"/>
    <mergeCell ref="J97:J98"/>
    <mergeCell ref="L97:L98"/>
    <mergeCell ref="P97:P98"/>
    <mergeCell ref="Q97:Q98"/>
    <mergeCell ref="A97:A98"/>
    <mergeCell ref="B97:B98"/>
    <mergeCell ref="K97:K98"/>
    <mergeCell ref="K99:K100"/>
    <mergeCell ref="C97:C98"/>
    <mergeCell ref="D97:D98"/>
    <mergeCell ref="E97:E98"/>
    <mergeCell ref="F97:F98"/>
    <mergeCell ref="A103:A104"/>
    <mergeCell ref="B103:B104"/>
    <mergeCell ref="C103:C104"/>
    <mergeCell ref="D103:D104"/>
    <mergeCell ref="E103:E104"/>
    <mergeCell ref="F103:F104"/>
    <mergeCell ref="G103:G104"/>
    <mergeCell ref="G101:G102"/>
    <mergeCell ref="H101:H102"/>
    <mergeCell ref="A101:A102"/>
    <mergeCell ref="B101:B102"/>
    <mergeCell ref="C101:C102"/>
    <mergeCell ref="D101:D102"/>
    <mergeCell ref="E101:E102"/>
    <mergeCell ref="F101:F102"/>
    <mergeCell ref="Q103:Q104"/>
    <mergeCell ref="R103:R104"/>
    <mergeCell ref="H103:H104"/>
    <mergeCell ref="I103:I104"/>
    <mergeCell ref="J103:J104"/>
    <mergeCell ref="L103:L104"/>
    <mergeCell ref="P103:P104"/>
    <mergeCell ref="P101:P102"/>
    <mergeCell ref="Q101:Q102"/>
    <mergeCell ref="R101:R102"/>
    <mergeCell ref="I101:I102"/>
    <mergeCell ref="J101:J102"/>
    <mergeCell ref="L101:L102"/>
    <mergeCell ref="K101:K102"/>
    <mergeCell ref="K103:K104"/>
  </mergeCells>
  <conditionalFormatting sqref="L45:L104">
    <cfRule type="expression" dxfId="6" priority="6">
      <formula>G45="Other"</formula>
    </cfRule>
    <cfRule type="expression" dxfId="5" priority="7">
      <formula>G45="RESP"</formula>
    </cfRule>
    <cfRule type="expression" dxfId="4" priority="8">
      <formula>G45="FHSA"</formula>
    </cfRule>
    <cfRule type="expression" dxfId="3" priority="9">
      <formula>G45="Brokerage"</formula>
    </cfRule>
    <cfRule type="expression" dxfId="2" priority="10">
      <formula>G45="TFSA"</formula>
    </cfRule>
  </conditionalFormatting>
  <conditionalFormatting sqref="A27:R106">
    <cfRule type="expression" dxfId="1" priority="5">
      <formula>$C$5=""</formula>
    </cfRule>
  </conditionalFormatting>
  <conditionalFormatting sqref="C5">
    <cfRule type="expression" dxfId="0" priority="1">
      <formula>$C$5=""</formula>
    </cfRule>
  </conditionalFormatting>
  <dataValidations count="6">
    <dataValidation type="list" allowBlank="1" showInputMessage="1" showErrorMessage="1" sqref="B45 B47:B103">
      <formula1>$B$14:$B$16</formula1>
    </dataValidation>
    <dataValidation type="list" allowBlank="1" showInputMessage="1" showErrorMessage="1" sqref="AB83:AC83 H103:I103 H99:I99 H97:I97 H95:I95 H93:I93 H91:I91 H89:I89 H87:I87 H85:I85 H83:I83 H81:I81 H79:I79 H77:I77 H75:I75 H73:I73 H71:I71 H69:I69 H67:I67 H65:I65 H63:I63 H61:I61 H59:I59 H57:I57 H55:I55 H53:I53 H51:I51 H49:I49 H47:I47 L43 H101:I101 AB69:AC69 AB67:AC67 AB73:AC73 AB65:AC65 AB63:AC63 AB61:AC61 AB59:AC59 AB57:AC57 AB55:AC55 AB53:AC53 AB51:AC51 AB49:AC49 AB47:AC47 AB45:AC45 AB81:AC81 H45:I45 AB79:AC79 Q83:R83 Q81:R81 Q79:R79 Q77:R77 Q75:R75 Q73:R73 Q71:R71 Q69:R69 AB71:AC71 Q67:R67 H43:I43 Q65:R65 Q63:R63 Q61:R61 Q59:R59 Q57:R57 Q55:R55 Q53:R53 Q51:R51 Q49:R49 Q47:R47 Q45:R45 AB77:AC77 AB75:AC75">
      <formula1>$H$14:$H$15</formula1>
    </dataValidation>
    <dataValidation type="list" allowBlank="1" showInputMessage="1" showErrorMessage="1" sqref="D103 D43:D45 D47 D49 D51 D53 D55 D57 D59 D61 D63 D65 D67 D69 D71 D73 D75 D77 D79 D81 D83 D85 D87 D89 D91 D93 D95 D97 D99 D101">
      <formula1>$D$14:$D$20</formula1>
    </dataValidation>
    <dataValidation type="list" allowBlank="1" showInputMessage="1" sqref="E43:E104">
      <formula1>$S$14:$S$19</formula1>
    </dataValidation>
    <dataValidation type="list" allowBlank="1" showInputMessage="1" showErrorMessage="1" sqref="G43:G104">
      <formula1>$G$14:$G$25</formula1>
    </dataValidation>
    <dataValidation type="list" allowBlank="1" showInputMessage="1" showErrorMessage="1" prompt="PLEASE  ANSWER" sqref="L45:L104">
      <formula1>$H$14:$H$15</formula1>
    </dataValidation>
  </dataValidations>
  <hyperlinks>
    <hyperlink ref="C39" location="'TFSA, FHSA and RESP'!A1" display="Please fill additional TFSA, FHSA and RESP informations on separate tab "/>
  </hyperlinks>
  <pageMargins left="0.25" right="0.25" top="0.75" bottom="0.75" header="0.3" footer="0.3"/>
  <pageSetup scale="33" fitToHeight="0" orientation="landscape" r:id="rId1"/>
  <customProperties>
    <customPr name="OrphanNamesChecked" r:id="rId2"/>
  </customPropertie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pageSetUpPr fitToPage="1"/>
  </sheetPr>
  <dimension ref="A1:XFB220"/>
  <sheetViews>
    <sheetView showGridLines="0" zoomScale="85" zoomScaleNormal="85" zoomScaleSheetLayoutView="100" workbookViewId="0">
      <selection activeCell="M97" activeCellId="29" sqref="A39:XFD39 A41:XFD41 A43:XFD43 A45:XFD45 A47:XFD47 A49:XFD49 A51:XFD51 A53:XFD53 A55:XFD55 A57:XFD57 A59:XFD59 A61:XFD61 A63:XFD63 A65:XFD65 A67:XFD67 A69:XFD69 A71:XFD71 A73:XFD73 A75:XFD75 A77:XFD77 A79:XFD79 A81:XFD81 A83:XFD83 A85:XFD85 A87:XFD87 A89:XFD89 A91:XFD91 A93:XFD93 A95:XFD95 A97:XFD97"/>
    </sheetView>
  </sheetViews>
  <sheetFormatPr baseColWidth="10" defaultColWidth="9.109375" defaultRowHeight="14.4" x14ac:dyDescent="0.3"/>
  <cols>
    <col min="1" max="1" width="9.109375" style="2"/>
    <col min="2" max="2" width="42.6640625" style="2" customWidth="1"/>
    <col min="3" max="3" width="29.44140625" style="2" customWidth="1"/>
    <col min="4" max="4" width="11.109375" style="2" customWidth="1"/>
    <col min="5" max="5" width="10.44140625" style="2" customWidth="1"/>
    <col min="6" max="6" width="21.44140625" style="2" customWidth="1"/>
    <col min="7" max="7" width="13.44140625" style="2" customWidth="1"/>
    <col min="8" max="8" width="13.88671875" style="2" bestFit="1" customWidth="1"/>
    <col min="9" max="10" width="13.6640625" style="2" customWidth="1"/>
    <col min="11" max="12" width="14.44140625" style="2" customWidth="1"/>
    <col min="13" max="13" width="16.6640625" style="2" customWidth="1"/>
    <col min="14" max="14" width="17.44140625" style="2" customWidth="1"/>
    <col min="15" max="15" width="18.33203125" style="2" customWidth="1"/>
    <col min="16" max="16" width="44" style="2" customWidth="1"/>
    <col min="17" max="17" width="20.88671875" style="2" bestFit="1" customWidth="1"/>
    <col min="18" max="18" width="20" style="2" bestFit="1" customWidth="1"/>
    <col min="19" max="19" width="10.88671875" style="2" customWidth="1"/>
    <col min="20" max="20" width="6.5546875" style="2" bestFit="1" customWidth="1"/>
    <col min="21" max="21" width="7.88671875" style="2" bestFit="1" customWidth="1"/>
    <col min="22" max="22" width="6.5546875" style="2" bestFit="1" customWidth="1"/>
    <col min="23" max="23" width="7.88671875" style="2" bestFit="1" customWidth="1"/>
    <col min="24" max="24" width="6.5546875" style="2" bestFit="1" customWidth="1"/>
    <col min="25" max="25" width="7.88671875" style="2" bestFit="1" customWidth="1"/>
    <col min="26" max="26" width="6.5546875" style="2" bestFit="1" customWidth="1"/>
    <col min="27" max="27" width="7.88671875" style="2" bestFit="1" customWidth="1"/>
    <col min="28" max="28" width="6.5546875" style="2" bestFit="1" customWidth="1"/>
    <col min="29" max="29" width="7.88671875" style="2" bestFit="1" customWidth="1"/>
    <col min="30" max="30" width="8.33203125" style="2" bestFit="1" customWidth="1"/>
    <col min="31" max="16384" width="9.109375" style="2"/>
  </cols>
  <sheetData>
    <row r="1" spans="1:16382" ht="28.8" x14ac:dyDescent="0.55000000000000004">
      <c r="A1" s="93" t="s">
        <v>90</v>
      </c>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Y1" s="182"/>
      <c r="IZ1" s="182"/>
      <c r="JA1" s="182"/>
      <c r="JB1" s="182"/>
      <c r="JC1" s="182"/>
      <c r="JD1" s="182"/>
      <c r="JE1" s="182"/>
      <c r="JF1" s="182"/>
      <c r="JG1" s="182"/>
      <c r="JH1" s="182"/>
      <c r="JI1" s="182"/>
      <c r="JJ1" s="182"/>
      <c r="JK1" s="182"/>
      <c r="JL1" s="182"/>
      <c r="JM1" s="182"/>
      <c r="JN1" s="182"/>
      <c r="JO1" s="182"/>
      <c r="JP1" s="182"/>
      <c r="JQ1" s="182"/>
      <c r="JR1" s="182"/>
      <c r="JS1" s="182"/>
      <c r="JT1" s="182"/>
      <c r="JU1" s="182"/>
      <c r="JV1" s="182"/>
      <c r="JW1" s="182"/>
      <c r="JX1" s="182"/>
      <c r="JY1" s="182"/>
      <c r="JZ1" s="182"/>
      <c r="KA1" s="182"/>
      <c r="KB1" s="182"/>
      <c r="KC1" s="182"/>
      <c r="KD1" s="182"/>
      <c r="KE1" s="182"/>
      <c r="KF1" s="182"/>
      <c r="KG1" s="182"/>
      <c r="KH1" s="182"/>
      <c r="KI1" s="182"/>
      <c r="KJ1" s="182"/>
      <c r="KK1" s="182"/>
      <c r="KL1" s="182"/>
      <c r="KM1" s="182"/>
      <c r="KN1" s="182"/>
      <c r="KO1" s="182"/>
      <c r="KP1" s="182"/>
      <c r="KQ1" s="182"/>
      <c r="KR1" s="182"/>
      <c r="KS1" s="182"/>
      <c r="KT1" s="182"/>
      <c r="KU1" s="182"/>
      <c r="KV1" s="182"/>
      <c r="KW1" s="182"/>
      <c r="KX1" s="182"/>
      <c r="KY1" s="182"/>
      <c r="KZ1" s="182"/>
      <c r="LA1" s="182"/>
      <c r="LB1" s="182"/>
      <c r="LC1" s="182"/>
      <c r="LD1" s="182"/>
      <c r="LE1" s="182"/>
      <c r="LF1" s="182"/>
      <c r="LG1" s="182"/>
      <c r="LH1" s="182"/>
      <c r="LI1" s="182"/>
      <c r="LJ1" s="182"/>
      <c r="LK1" s="182"/>
      <c r="LL1" s="182"/>
      <c r="LM1" s="182"/>
      <c r="LN1" s="182"/>
      <c r="LO1" s="182"/>
      <c r="LP1" s="182"/>
      <c r="LQ1" s="182"/>
      <c r="LR1" s="182"/>
      <c r="LS1" s="182"/>
      <c r="LT1" s="182"/>
      <c r="LU1" s="182"/>
      <c r="LV1" s="182"/>
      <c r="LW1" s="182"/>
      <c r="LX1" s="182"/>
      <c r="LY1" s="182"/>
      <c r="LZ1" s="182"/>
      <c r="MA1" s="182"/>
      <c r="MB1" s="182"/>
      <c r="MC1" s="182"/>
      <c r="MD1" s="182"/>
      <c r="ME1" s="182"/>
      <c r="MF1" s="182"/>
      <c r="MG1" s="182"/>
      <c r="MH1" s="182"/>
      <c r="MI1" s="182"/>
      <c r="MJ1" s="182"/>
      <c r="MK1" s="182"/>
      <c r="ML1" s="182"/>
      <c r="MM1" s="182"/>
      <c r="MN1" s="182"/>
      <c r="MO1" s="182"/>
      <c r="MP1" s="182"/>
      <c r="MQ1" s="182"/>
      <c r="MR1" s="182"/>
      <c r="MS1" s="182"/>
      <c r="MT1" s="182"/>
      <c r="MU1" s="182"/>
      <c r="MV1" s="182"/>
      <c r="MW1" s="182"/>
      <c r="MX1" s="182"/>
      <c r="MY1" s="182"/>
      <c r="MZ1" s="182"/>
      <c r="NA1" s="182"/>
      <c r="NB1" s="182"/>
      <c r="NC1" s="182"/>
      <c r="ND1" s="182"/>
      <c r="NE1" s="182"/>
      <c r="NF1" s="182"/>
      <c r="NG1" s="182"/>
      <c r="NH1" s="182"/>
      <c r="NI1" s="182"/>
      <c r="NJ1" s="182"/>
      <c r="NK1" s="182"/>
      <c r="NL1" s="182"/>
      <c r="NM1" s="182"/>
      <c r="NN1" s="182"/>
      <c r="NO1" s="182"/>
      <c r="NP1" s="182"/>
      <c r="NQ1" s="182"/>
      <c r="NR1" s="182"/>
      <c r="NS1" s="182"/>
      <c r="NT1" s="182"/>
      <c r="NU1" s="182"/>
      <c r="NV1" s="182"/>
      <c r="NW1" s="182"/>
      <c r="NX1" s="182"/>
      <c r="NY1" s="182"/>
      <c r="NZ1" s="182"/>
      <c r="OA1" s="182"/>
      <c r="OB1" s="182"/>
      <c r="OC1" s="182"/>
      <c r="OD1" s="182"/>
      <c r="OE1" s="182"/>
      <c r="OF1" s="182"/>
      <c r="OG1" s="182"/>
      <c r="OH1" s="182"/>
      <c r="OI1" s="182"/>
      <c r="OJ1" s="182"/>
      <c r="OK1" s="182"/>
      <c r="OL1" s="182"/>
      <c r="OM1" s="182"/>
      <c r="ON1" s="182"/>
      <c r="OO1" s="182"/>
      <c r="OP1" s="182"/>
      <c r="OQ1" s="182"/>
      <c r="OR1" s="182"/>
      <c r="OS1" s="182"/>
      <c r="OT1" s="182"/>
      <c r="OU1" s="182"/>
      <c r="OV1" s="182"/>
      <c r="OW1" s="182"/>
      <c r="OX1" s="182"/>
      <c r="OY1" s="182"/>
      <c r="OZ1" s="182"/>
      <c r="PA1" s="182"/>
      <c r="PB1" s="182"/>
      <c r="PC1" s="182"/>
      <c r="PD1" s="182"/>
      <c r="PE1" s="182"/>
      <c r="PF1" s="182"/>
      <c r="PG1" s="182"/>
      <c r="PH1" s="182"/>
      <c r="PI1" s="182"/>
      <c r="PJ1" s="182"/>
      <c r="PK1" s="182"/>
      <c r="PL1" s="182"/>
      <c r="PM1" s="182"/>
      <c r="PN1" s="182"/>
      <c r="PO1" s="182"/>
      <c r="PP1" s="182"/>
      <c r="PQ1" s="182"/>
      <c r="PR1" s="182"/>
      <c r="PS1" s="182"/>
      <c r="PT1" s="182"/>
      <c r="PU1" s="182"/>
      <c r="PV1" s="182"/>
      <c r="PW1" s="182"/>
      <c r="PX1" s="182"/>
      <c r="PY1" s="182"/>
      <c r="PZ1" s="182"/>
      <c r="QA1" s="182"/>
      <c r="QB1" s="182"/>
      <c r="QC1" s="182"/>
      <c r="QD1" s="182"/>
      <c r="QE1" s="182"/>
      <c r="QF1" s="182"/>
      <c r="QG1" s="182"/>
      <c r="QH1" s="182"/>
      <c r="QI1" s="182"/>
      <c r="QJ1" s="182"/>
      <c r="QK1" s="182"/>
      <c r="QL1" s="182"/>
      <c r="QM1" s="182"/>
      <c r="QN1" s="182"/>
      <c r="QO1" s="182"/>
      <c r="QP1" s="182"/>
      <c r="QQ1" s="182"/>
      <c r="QR1" s="182"/>
      <c r="QS1" s="182"/>
      <c r="QT1" s="182"/>
      <c r="QU1" s="182"/>
      <c r="QV1" s="182"/>
      <c r="QW1" s="182"/>
      <c r="QX1" s="182"/>
      <c r="QY1" s="182"/>
      <c r="QZ1" s="182"/>
      <c r="RA1" s="182"/>
      <c r="RB1" s="182"/>
      <c r="RC1" s="182"/>
      <c r="RD1" s="182"/>
      <c r="RE1" s="182"/>
      <c r="RF1" s="182"/>
      <c r="RG1" s="182"/>
      <c r="RH1" s="182"/>
      <c r="RI1" s="182"/>
      <c r="RJ1" s="182"/>
      <c r="RK1" s="182"/>
      <c r="RL1" s="182"/>
      <c r="RM1" s="182"/>
      <c r="RN1" s="182"/>
      <c r="RO1" s="182"/>
      <c r="RP1" s="182"/>
      <c r="RQ1" s="182"/>
      <c r="RR1" s="182"/>
      <c r="RS1" s="182"/>
      <c r="RT1" s="182"/>
      <c r="RU1" s="182"/>
      <c r="RV1" s="182"/>
      <c r="RW1" s="182"/>
      <c r="RX1" s="182"/>
      <c r="RY1" s="182"/>
      <c r="RZ1" s="182"/>
      <c r="SA1" s="182"/>
      <c r="SB1" s="182"/>
      <c r="SC1" s="182"/>
      <c r="SD1" s="182"/>
      <c r="SE1" s="182"/>
      <c r="SF1" s="182"/>
      <c r="SG1" s="182"/>
      <c r="SH1" s="182"/>
      <c r="SI1" s="182"/>
      <c r="SJ1" s="182"/>
      <c r="SK1" s="182"/>
      <c r="SL1" s="182"/>
      <c r="SM1" s="182"/>
      <c r="SN1" s="182"/>
      <c r="SO1" s="182"/>
      <c r="SP1" s="182"/>
      <c r="SQ1" s="182"/>
      <c r="SR1" s="182"/>
      <c r="SS1" s="182"/>
      <c r="ST1" s="182"/>
      <c r="SU1" s="182"/>
      <c r="SV1" s="182"/>
      <c r="SW1" s="182"/>
      <c r="SX1" s="182"/>
      <c r="SY1" s="182"/>
      <c r="SZ1" s="182"/>
      <c r="TA1" s="182"/>
      <c r="TB1" s="182"/>
      <c r="TC1" s="182"/>
      <c r="TD1" s="182"/>
      <c r="TE1" s="182"/>
      <c r="TF1" s="182"/>
      <c r="TG1" s="182"/>
      <c r="TH1" s="182"/>
      <c r="TI1" s="182"/>
      <c r="TJ1" s="182"/>
      <c r="TK1" s="182"/>
      <c r="TL1" s="182"/>
      <c r="TM1" s="182"/>
      <c r="TN1" s="182"/>
      <c r="TO1" s="182"/>
      <c r="TP1" s="182"/>
      <c r="TQ1" s="182"/>
      <c r="TR1" s="182"/>
      <c r="TS1" s="182"/>
      <c r="TT1" s="182"/>
      <c r="TU1" s="182"/>
      <c r="TV1" s="182"/>
      <c r="TW1" s="182"/>
      <c r="TX1" s="182"/>
      <c r="TY1" s="182"/>
      <c r="TZ1" s="182"/>
      <c r="UA1" s="182"/>
      <c r="UB1" s="182"/>
      <c r="UC1" s="182"/>
      <c r="UD1" s="182"/>
      <c r="UE1" s="182"/>
      <c r="UF1" s="182"/>
      <c r="UG1" s="182"/>
      <c r="UH1" s="182"/>
      <c r="UI1" s="182"/>
      <c r="UJ1" s="182"/>
      <c r="UK1" s="182"/>
      <c r="UL1" s="182"/>
      <c r="UM1" s="182"/>
      <c r="UN1" s="182"/>
      <c r="UO1" s="182"/>
      <c r="UP1" s="182"/>
      <c r="UQ1" s="182"/>
      <c r="UR1" s="182"/>
      <c r="US1" s="182"/>
      <c r="UT1" s="182"/>
      <c r="UU1" s="182"/>
      <c r="UV1" s="182"/>
      <c r="UW1" s="182"/>
      <c r="UX1" s="182"/>
      <c r="UY1" s="182"/>
      <c r="UZ1" s="182"/>
      <c r="VA1" s="182"/>
      <c r="VB1" s="182"/>
      <c r="VC1" s="182"/>
      <c r="VD1" s="182"/>
      <c r="VE1" s="182"/>
      <c r="VF1" s="182"/>
      <c r="VG1" s="182"/>
      <c r="VH1" s="182"/>
      <c r="VI1" s="182"/>
      <c r="VJ1" s="182"/>
      <c r="VK1" s="182"/>
      <c r="VL1" s="182"/>
      <c r="VM1" s="182"/>
      <c r="VN1" s="182"/>
      <c r="VO1" s="182"/>
      <c r="VP1" s="182"/>
      <c r="VQ1" s="182"/>
      <c r="VR1" s="182"/>
      <c r="VS1" s="182"/>
      <c r="VT1" s="182"/>
      <c r="VU1" s="182"/>
      <c r="VV1" s="182"/>
      <c r="VW1" s="182"/>
      <c r="VX1" s="182"/>
      <c r="VY1" s="182"/>
      <c r="VZ1" s="182"/>
      <c r="WA1" s="182"/>
      <c r="WB1" s="182"/>
      <c r="WC1" s="182"/>
      <c r="WD1" s="182"/>
      <c r="WE1" s="182"/>
      <c r="WF1" s="182"/>
      <c r="WG1" s="182"/>
      <c r="WH1" s="182"/>
      <c r="WI1" s="182"/>
      <c r="WJ1" s="182"/>
      <c r="WK1" s="182"/>
      <c r="WL1" s="182"/>
      <c r="WM1" s="182"/>
      <c r="WN1" s="182"/>
      <c r="WO1" s="182"/>
      <c r="WP1" s="182"/>
      <c r="WQ1" s="182"/>
      <c r="WR1" s="182"/>
      <c r="WS1" s="182"/>
      <c r="WT1" s="182"/>
      <c r="WU1" s="182"/>
      <c r="WV1" s="182"/>
      <c r="WW1" s="182"/>
      <c r="WX1" s="182"/>
      <c r="WY1" s="182"/>
      <c r="WZ1" s="182"/>
      <c r="XA1" s="182"/>
      <c r="XB1" s="182"/>
      <c r="XC1" s="182"/>
      <c r="XD1" s="182"/>
      <c r="XE1" s="182"/>
      <c r="XF1" s="182"/>
      <c r="XG1" s="182"/>
      <c r="XH1" s="182"/>
      <c r="XI1" s="182"/>
      <c r="XJ1" s="182"/>
      <c r="XK1" s="182"/>
      <c r="XL1" s="182"/>
      <c r="XM1" s="182"/>
      <c r="XN1" s="182"/>
      <c r="XO1" s="182"/>
      <c r="XP1" s="182"/>
      <c r="XQ1" s="182"/>
      <c r="XR1" s="182"/>
      <c r="XS1" s="182"/>
      <c r="XT1" s="182"/>
      <c r="XU1" s="182"/>
      <c r="XV1" s="182"/>
      <c r="XW1" s="182"/>
      <c r="XX1" s="182"/>
      <c r="XY1" s="182"/>
      <c r="XZ1" s="182"/>
      <c r="YA1" s="182"/>
      <c r="YB1" s="182"/>
      <c r="YC1" s="182"/>
      <c r="YD1" s="182"/>
      <c r="YE1" s="182"/>
      <c r="YF1" s="182"/>
      <c r="YG1" s="182"/>
      <c r="YH1" s="182"/>
      <c r="YI1" s="182"/>
      <c r="YJ1" s="182"/>
      <c r="YK1" s="182"/>
      <c r="YL1" s="182"/>
      <c r="YM1" s="182"/>
      <c r="YN1" s="182"/>
      <c r="YO1" s="182"/>
      <c r="YP1" s="182"/>
      <c r="YQ1" s="182"/>
      <c r="YR1" s="182"/>
      <c r="YS1" s="182"/>
      <c r="YT1" s="182"/>
      <c r="YU1" s="182"/>
      <c r="YV1" s="182"/>
      <c r="YW1" s="182"/>
      <c r="YX1" s="182"/>
      <c r="YY1" s="182"/>
      <c r="YZ1" s="182"/>
      <c r="ZA1" s="182"/>
      <c r="ZB1" s="182"/>
      <c r="ZC1" s="182"/>
      <c r="ZD1" s="182"/>
      <c r="ZE1" s="182"/>
      <c r="ZF1" s="182"/>
      <c r="ZG1" s="182"/>
      <c r="ZH1" s="182"/>
      <c r="ZI1" s="182"/>
      <c r="ZJ1" s="182"/>
      <c r="ZK1" s="182"/>
      <c r="ZL1" s="182"/>
      <c r="ZM1" s="182"/>
      <c r="ZN1" s="182"/>
      <c r="ZO1" s="182"/>
      <c r="ZP1" s="182"/>
      <c r="ZQ1" s="182"/>
      <c r="ZR1" s="182"/>
      <c r="ZS1" s="182"/>
      <c r="ZT1" s="182"/>
      <c r="ZU1" s="182"/>
      <c r="ZV1" s="182"/>
      <c r="ZW1" s="182"/>
      <c r="ZX1" s="182"/>
      <c r="ZY1" s="182"/>
      <c r="ZZ1" s="182"/>
      <c r="AAA1" s="182"/>
      <c r="AAB1" s="182"/>
      <c r="AAC1" s="182"/>
      <c r="AAD1" s="182"/>
      <c r="AAE1" s="182"/>
      <c r="AAF1" s="182"/>
      <c r="AAG1" s="182"/>
      <c r="AAH1" s="182"/>
      <c r="AAI1" s="182"/>
      <c r="AAJ1" s="182"/>
      <c r="AAK1" s="182"/>
      <c r="AAL1" s="182"/>
      <c r="AAM1" s="182"/>
      <c r="AAN1" s="182"/>
      <c r="AAO1" s="182"/>
      <c r="AAP1" s="182"/>
      <c r="AAQ1" s="182"/>
      <c r="AAR1" s="182"/>
      <c r="AAS1" s="182"/>
      <c r="AAT1" s="182"/>
      <c r="AAU1" s="182"/>
      <c r="AAV1" s="182"/>
      <c r="AAW1" s="182"/>
      <c r="AAX1" s="182"/>
      <c r="AAY1" s="182"/>
      <c r="AAZ1" s="182"/>
      <c r="ABA1" s="182"/>
      <c r="ABB1" s="182"/>
      <c r="ABC1" s="182"/>
      <c r="ABD1" s="182"/>
      <c r="ABE1" s="182"/>
      <c r="ABF1" s="182"/>
      <c r="ABG1" s="182"/>
      <c r="ABH1" s="182"/>
      <c r="ABI1" s="182"/>
      <c r="ABJ1" s="182"/>
      <c r="ABK1" s="182"/>
      <c r="ABL1" s="182"/>
      <c r="ABM1" s="182"/>
      <c r="ABN1" s="182"/>
      <c r="ABO1" s="182"/>
      <c r="ABP1" s="182"/>
      <c r="ABQ1" s="182"/>
      <c r="ABR1" s="182"/>
      <c r="ABS1" s="182"/>
      <c r="ABT1" s="182"/>
      <c r="ABU1" s="182"/>
      <c r="ABV1" s="182"/>
      <c r="ABW1" s="182"/>
      <c r="ABX1" s="182"/>
      <c r="ABY1" s="182"/>
      <c r="ABZ1" s="182"/>
      <c r="ACA1" s="182"/>
      <c r="ACB1" s="182"/>
      <c r="ACC1" s="182"/>
      <c r="ACD1" s="182"/>
      <c r="ACE1" s="182"/>
      <c r="ACF1" s="182"/>
      <c r="ACG1" s="182"/>
      <c r="ACH1" s="182"/>
      <c r="ACI1" s="182"/>
      <c r="ACJ1" s="182"/>
      <c r="ACK1" s="182"/>
      <c r="ACL1" s="182"/>
      <c r="ACM1" s="182"/>
      <c r="ACN1" s="182"/>
      <c r="ACO1" s="182"/>
      <c r="ACP1" s="182"/>
      <c r="ACQ1" s="182"/>
      <c r="ACR1" s="182"/>
      <c r="ACS1" s="182"/>
      <c r="ACT1" s="182"/>
      <c r="ACU1" s="182"/>
      <c r="ACV1" s="182"/>
      <c r="ACW1" s="182"/>
      <c r="ACX1" s="182"/>
      <c r="ACY1" s="182"/>
      <c r="ACZ1" s="182"/>
      <c r="ADA1" s="182"/>
      <c r="ADB1" s="182"/>
      <c r="ADC1" s="182"/>
      <c r="ADD1" s="182"/>
      <c r="ADE1" s="182"/>
      <c r="ADF1" s="182"/>
      <c r="ADG1" s="182"/>
      <c r="ADH1" s="182"/>
      <c r="ADI1" s="182"/>
      <c r="ADJ1" s="182"/>
      <c r="ADK1" s="182"/>
      <c r="ADL1" s="182"/>
      <c r="ADM1" s="182"/>
      <c r="ADN1" s="182"/>
      <c r="ADO1" s="182"/>
      <c r="ADP1" s="182"/>
      <c r="ADQ1" s="182"/>
      <c r="ADR1" s="182"/>
      <c r="ADS1" s="182"/>
      <c r="ADT1" s="182"/>
      <c r="ADU1" s="182"/>
      <c r="ADV1" s="182"/>
      <c r="ADW1" s="182"/>
      <c r="ADX1" s="182"/>
      <c r="ADY1" s="182"/>
      <c r="ADZ1" s="182"/>
      <c r="AEA1" s="182"/>
      <c r="AEB1" s="182"/>
      <c r="AEC1" s="182"/>
      <c r="AED1" s="182"/>
      <c r="AEE1" s="182"/>
      <c r="AEF1" s="182"/>
      <c r="AEG1" s="182"/>
      <c r="AEH1" s="182"/>
      <c r="AEI1" s="182"/>
      <c r="AEJ1" s="182"/>
      <c r="AEK1" s="182"/>
      <c r="AEL1" s="182"/>
      <c r="AEM1" s="182"/>
      <c r="AEN1" s="182"/>
      <c r="AEO1" s="182"/>
      <c r="AEP1" s="182"/>
      <c r="AEQ1" s="182"/>
      <c r="AER1" s="182"/>
      <c r="AES1" s="182"/>
      <c r="AET1" s="182"/>
      <c r="AEU1" s="182"/>
      <c r="AEV1" s="182"/>
      <c r="AEW1" s="182"/>
      <c r="AEX1" s="182"/>
      <c r="AEY1" s="182"/>
      <c r="AEZ1" s="182"/>
      <c r="AFA1" s="182"/>
      <c r="AFB1" s="182"/>
      <c r="AFC1" s="182"/>
      <c r="AFD1" s="182"/>
      <c r="AFE1" s="182"/>
      <c r="AFF1" s="182"/>
      <c r="AFG1" s="182"/>
      <c r="AFH1" s="182"/>
      <c r="AFI1" s="182"/>
      <c r="AFJ1" s="182"/>
      <c r="AFK1" s="182"/>
      <c r="AFL1" s="182"/>
      <c r="AFM1" s="182"/>
      <c r="AFN1" s="182"/>
      <c r="AFO1" s="182"/>
      <c r="AFP1" s="182"/>
      <c r="AFQ1" s="182"/>
      <c r="AFR1" s="182"/>
      <c r="AFS1" s="182"/>
      <c r="AFT1" s="182"/>
      <c r="AFU1" s="182"/>
      <c r="AFV1" s="182"/>
      <c r="AFW1" s="182"/>
      <c r="AFX1" s="182"/>
      <c r="AFY1" s="182"/>
      <c r="AFZ1" s="182"/>
      <c r="AGA1" s="182"/>
      <c r="AGB1" s="182"/>
      <c r="AGC1" s="182"/>
      <c r="AGD1" s="182"/>
      <c r="AGE1" s="182"/>
      <c r="AGF1" s="182"/>
      <c r="AGG1" s="182"/>
      <c r="AGH1" s="182"/>
      <c r="AGI1" s="182"/>
      <c r="AGJ1" s="182"/>
      <c r="AGK1" s="182"/>
      <c r="AGL1" s="182"/>
      <c r="AGM1" s="182"/>
      <c r="AGN1" s="182"/>
      <c r="AGO1" s="182"/>
      <c r="AGP1" s="182"/>
      <c r="AGQ1" s="182"/>
      <c r="AGR1" s="182"/>
      <c r="AGS1" s="182"/>
      <c r="AGT1" s="182"/>
      <c r="AGU1" s="182"/>
      <c r="AGV1" s="182"/>
      <c r="AGW1" s="182"/>
      <c r="AGX1" s="182"/>
      <c r="AGY1" s="182"/>
      <c r="AGZ1" s="182"/>
      <c r="AHA1" s="182"/>
      <c r="AHB1" s="182"/>
      <c r="AHC1" s="182"/>
      <c r="AHD1" s="182"/>
      <c r="AHE1" s="182"/>
      <c r="AHF1" s="182"/>
      <c r="AHG1" s="182"/>
      <c r="AHH1" s="182"/>
      <c r="AHI1" s="182"/>
      <c r="AHJ1" s="182"/>
      <c r="AHK1" s="182"/>
      <c r="AHL1" s="182"/>
      <c r="AHM1" s="182"/>
      <c r="AHN1" s="182"/>
      <c r="AHO1" s="182"/>
      <c r="AHP1" s="182"/>
      <c r="AHQ1" s="182"/>
      <c r="AHR1" s="182"/>
      <c r="AHS1" s="182"/>
      <c r="AHT1" s="182"/>
      <c r="AHU1" s="182"/>
      <c r="AHV1" s="182"/>
      <c r="AHW1" s="182"/>
      <c r="AHX1" s="182"/>
      <c r="AHY1" s="182"/>
      <c r="AHZ1" s="182"/>
      <c r="AIA1" s="182"/>
      <c r="AIB1" s="182"/>
      <c r="AIC1" s="182"/>
      <c r="AID1" s="182"/>
      <c r="AIE1" s="182"/>
      <c r="AIF1" s="182"/>
      <c r="AIG1" s="182"/>
      <c r="AIH1" s="182"/>
      <c r="AII1" s="182"/>
      <c r="AIJ1" s="182"/>
      <c r="AIK1" s="182"/>
      <c r="AIL1" s="182"/>
      <c r="AIM1" s="182"/>
      <c r="AIN1" s="182"/>
      <c r="AIO1" s="182"/>
      <c r="AIP1" s="182"/>
      <c r="AIQ1" s="182"/>
      <c r="AIR1" s="182"/>
      <c r="AIS1" s="182"/>
      <c r="AIT1" s="182"/>
      <c r="AIU1" s="182"/>
      <c r="AIV1" s="182"/>
      <c r="AIW1" s="182"/>
      <c r="AIX1" s="182"/>
      <c r="AIY1" s="182"/>
      <c r="AIZ1" s="182"/>
      <c r="AJA1" s="182"/>
      <c r="AJB1" s="182"/>
      <c r="AJC1" s="182"/>
      <c r="AJD1" s="182"/>
      <c r="AJE1" s="182"/>
      <c r="AJF1" s="182"/>
      <c r="AJG1" s="182"/>
      <c r="AJH1" s="182"/>
      <c r="AJI1" s="182"/>
      <c r="AJJ1" s="182"/>
      <c r="AJK1" s="182"/>
      <c r="AJL1" s="182"/>
      <c r="AJM1" s="182"/>
      <c r="AJN1" s="182"/>
      <c r="AJO1" s="182"/>
      <c r="AJP1" s="182"/>
      <c r="AJQ1" s="182"/>
      <c r="AJR1" s="182"/>
      <c r="AJS1" s="182"/>
      <c r="AJT1" s="182"/>
      <c r="AJU1" s="182"/>
      <c r="AJV1" s="182"/>
      <c r="AJW1" s="182"/>
      <c r="AJX1" s="182"/>
      <c r="AJY1" s="182"/>
      <c r="AJZ1" s="182"/>
      <c r="AKA1" s="182"/>
      <c r="AKB1" s="182"/>
      <c r="AKC1" s="182"/>
      <c r="AKD1" s="182"/>
      <c r="AKE1" s="182"/>
      <c r="AKF1" s="182"/>
      <c r="AKG1" s="182"/>
      <c r="AKH1" s="182"/>
      <c r="AKI1" s="182"/>
      <c r="AKJ1" s="182"/>
      <c r="AKK1" s="182"/>
      <c r="AKL1" s="182"/>
      <c r="AKM1" s="182"/>
      <c r="AKN1" s="182"/>
      <c r="AKO1" s="182"/>
      <c r="AKP1" s="182"/>
      <c r="AKQ1" s="182"/>
      <c r="AKR1" s="182"/>
      <c r="AKS1" s="182"/>
      <c r="AKT1" s="182"/>
      <c r="AKU1" s="182"/>
      <c r="AKV1" s="182"/>
      <c r="AKW1" s="182"/>
      <c r="AKX1" s="182"/>
      <c r="AKY1" s="182"/>
      <c r="AKZ1" s="182"/>
      <c r="ALA1" s="182"/>
      <c r="ALB1" s="182"/>
      <c r="ALC1" s="182"/>
      <c r="ALD1" s="182"/>
      <c r="ALE1" s="182"/>
      <c r="ALF1" s="182"/>
      <c r="ALG1" s="182"/>
      <c r="ALH1" s="182"/>
      <c r="ALI1" s="182"/>
      <c r="ALJ1" s="182"/>
      <c r="ALK1" s="182"/>
      <c r="ALL1" s="182"/>
      <c r="ALM1" s="182"/>
      <c r="ALN1" s="182"/>
      <c r="ALO1" s="182"/>
      <c r="ALP1" s="182"/>
      <c r="ALQ1" s="182"/>
      <c r="ALR1" s="182"/>
      <c r="ALS1" s="182"/>
      <c r="ALT1" s="182"/>
      <c r="ALU1" s="182"/>
      <c r="ALV1" s="182"/>
      <c r="ALW1" s="182"/>
      <c r="ALX1" s="182"/>
      <c r="ALY1" s="182"/>
      <c r="ALZ1" s="182"/>
      <c r="AMA1" s="182"/>
      <c r="AMB1" s="182"/>
      <c r="AMC1" s="182"/>
      <c r="AMD1" s="182"/>
      <c r="AME1" s="182"/>
      <c r="AMF1" s="182"/>
      <c r="AMG1" s="182"/>
      <c r="AMH1" s="182"/>
      <c r="AMI1" s="182"/>
      <c r="AMJ1" s="182"/>
      <c r="AMK1" s="182"/>
      <c r="AML1" s="182"/>
      <c r="AMM1" s="182"/>
      <c r="AMN1" s="182"/>
      <c r="AMO1" s="182"/>
      <c r="AMP1" s="182"/>
      <c r="AMQ1" s="182"/>
      <c r="AMR1" s="182"/>
      <c r="AMS1" s="182"/>
      <c r="AMT1" s="182"/>
      <c r="AMU1" s="182"/>
      <c r="AMV1" s="182"/>
      <c r="AMW1" s="182"/>
      <c r="AMX1" s="182"/>
      <c r="AMY1" s="182"/>
      <c r="AMZ1" s="182"/>
      <c r="ANA1" s="182"/>
      <c r="ANB1" s="182"/>
      <c r="ANC1" s="182"/>
      <c r="AND1" s="182"/>
      <c r="ANE1" s="182"/>
      <c r="ANF1" s="182"/>
      <c r="ANG1" s="182"/>
      <c r="ANH1" s="182"/>
      <c r="ANI1" s="182"/>
      <c r="ANJ1" s="182"/>
      <c r="ANK1" s="182"/>
      <c r="ANL1" s="182"/>
      <c r="ANM1" s="182"/>
      <c r="ANN1" s="182"/>
      <c r="ANO1" s="182"/>
      <c r="ANP1" s="182"/>
      <c r="ANQ1" s="182"/>
      <c r="ANR1" s="182"/>
      <c r="ANS1" s="182"/>
      <c r="ANT1" s="182"/>
      <c r="ANU1" s="182"/>
      <c r="ANV1" s="182"/>
      <c r="ANW1" s="182"/>
      <c r="ANX1" s="182"/>
      <c r="ANY1" s="182"/>
      <c r="ANZ1" s="182"/>
      <c r="AOA1" s="182"/>
      <c r="AOB1" s="182"/>
      <c r="AOC1" s="182"/>
      <c r="AOD1" s="182"/>
      <c r="AOE1" s="182"/>
      <c r="AOF1" s="182"/>
      <c r="AOG1" s="182"/>
      <c r="AOH1" s="182"/>
      <c r="AOI1" s="182"/>
      <c r="AOJ1" s="182"/>
      <c r="AOK1" s="182"/>
      <c r="AOL1" s="182"/>
      <c r="AOM1" s="182"/>
      <c r="AON1" s="182"/>
      <c r="AOO1" s="182"/>
      <c r="AOP1" s="182"/>
      <c r="AOQ1" s="182"/>
      <c r="AOR1" s="182"/>
      <c r="AOS1" s="182"/>
      <c r="AOT1" s="182"/>
      <c r="AOU1" s="182"/>
      <c r="AOV1" s="182"/>
      <c r="AOW1" s="182"/>
      <c r="AOX1" s="182"/>
      <c r="AOY1" s="182"/>
      <c r="AOZ1" s="182"/>
      <c r="APA1" s="182"/>
      <c r="APB1" s="182"/>
      <c r="APC1" s="182"/>
      <c r="APD1" s="182"/>
      <c r="APE1" s="182"/>
      <c r="APF1" s="182"/>
      <c r="APG1" s="182"/>
      <c r="APH1" s="182"/>
      <c r="API1" s="182"/>
      <c r="APJ1" s="182"/>
      <c r="APK1" s="182"/>
      <c r="APL1" s="182"/>
      <c r="APM1" s="182"/>
      <c r="APN1" s="182"/>
      <c r="APO1" s="182"/>
      <c r="APP1" s="182"/>
      <c r="APQ1" s="182"/>
      <c r="APR1" s="182"/>
      <c r="APS1" s="182"/>
      <c r="APT1" s="182"/>
      <c r="APU1" s="182"/>
      <c r="APV1" s="182"/>
      <c r="APW1" s="182"/>
      <c r="APX1" s="182"/>
      <c r="APY1" s="182"/>
      <c r="APZ1" s="182"/>
      <c r="AQA1" s="182"/>
      <c r="AQB1" s="182"/>
      <c r="AQC1" s="182"/>
      <c r="AQD1" s="182"/>
      <c r="AQE1" s="182"/>
      <c r="AQF1" s="182"/>
      <c r="AQG1" s="182"/>
      <c r="AQH1" s="182"/>
      <c r="AQI1" s="182"/>
      <c r="AQJ1" s="182"/>
      <c r="AQK1" s="182"/>
      <c r="AQL1" s="182"/>
      <c r="AQM1" s="182"/>
      <c r="AQN1" s="182"/>
      <c r="AQO1" s="182"/>
      <c r="AQP1" s="182"/>
      <c r="AQQ1" s="182"/>
      <c r="AQR1" s="182"/>
      <c r="AQS1" s="182"/>
      <c r="AQT1" s="182"/>
      <c r="AQU1" s="182"/>
      <c r="AQV1" s="182"/>
      <c r="AQW1" s="182"/>
      <c r="AQX1" s="182"/>
      <c r="AQY1" s="182"/>
      <c r="AQZ1" s="182"/>
      <c r="ARA1" s="182"/>
      <c r="ARB1" s="182"/>
      <c r="ARC1" s="182"/>
      <c r="ARD1" s="182"/>
      <c r="ARE1" s="182"/>
      <c r="ARF1" s="182"/>
      <c r="ARG1" s="182"/>
      <c r="ARH1" s="182"/>
      <c r="ARI1" s="182"/>
      <c r="ARJ1" s="182"/>
      <c r="ARK1" s="182"/>
      <c r="ARL1" s="182"/>
      <c r="ARM1" s="182"/>
      <c r="ARN1" s="182"/>
      <c r="ARO1" s="182"/>
      <c r="ARP1" s="182"/>
      <c r="ARQ1" s="182"/>
      <c r="ARR1" s="182"/>
      <c r="ARS1" s="182"/>
      <c r="ART1" s="182"/>
      <c r="ARU1" s="182"/>
      <c r="ARV1" s="182"/>
      <c r="ARW1" s="182"/>
      <c r="ARX1" s="182"/>
      <c r="ARY1" s="182"/>
      <c r="ARZ1" s="182"/>
      <c r="ASA1" s="182"/>
      <c r="ASB1" s="182"/>
      <c r="ASC1" s="182"/>
      <c r="ASD1" s="182"/>
      <c r="ASE1" s="182"/>
      <c r="ASF1" s="182"/>
      <c r="ASG1" s="182"/>
      <c r="ASH1" s="182"/>
      <c r="ASI1" s="182"/>
      <c r="ASJ1" s="182"/>
      <c r="ASK1" s="182"/>
      <c r="ASL1" s="182"/>
      <c r="ASM1" s="182"/>
      <c r="ASN1" s="182"/>
      <c r="ASO1" s="182"/>
      <c r="ASP1" s="182"/>
      <c r="ASQ1" s="182"/>
      <c r="ASR1" s="182"/>
      <c r="ASS1" s="182"/>
      <c r="AST1" s="182"/>
      <c r="ASU1" s="182"/>
      <c r="ASV1" s="182"/>
      <c r="ASW1" s="182"/>
      <c r="ASX1" s="182"/>
      <c r="ASY1" s="182"/>
      <c r="ASZ1" s="182"/>
      <c r="ATA1" s="182"/>
      <c r="ATB1" s="182"/>
      <c r="ATC1" s="182"/>
      <c r="ATD1" s="182"/>
      <c r="ATE1" s="182"/>
      <c r="ATF1" s="182"/>
      <c r="ATG1" s="182"/>
      <c r="ATH1" s="182"/>
      <c r="ATI1" s="182"/>
      <c r="ATJ1" s="182"/>
      <c r="ATK1" s="182"/>
      <c r="ATL1" s="182"/>
      <c r="ATM1" s="182"/>
      <c r="ATN1" s="182"/>
      <c r="ATO1" s="182"/>
      <c r="ATP1" s="182"/>
      <c r="ATQ1" s="182"/>
      <c r="ATR1" s="182"/>
      <c r="ATS1" s="182"/>
      <c r="ATT1" s="182"/>
      <c r="ATU1" s="182"/>
      <c r="ATV1" s="182"/>
      <c r="ATW1" s="182"/>
      <c r="ATX1" s="182"/>
      <c r="ATY1" s="182"/>
      <c r="ATZ1" s="182"/>
      <c r="AUA1" s="182"/>
      <c r="AUB1" s="182"/>
      <c r="AUC1" s="182"/>
      <c r="AUD1" s="182"/>
      <c r="AUE1" s="182"/>
      <c r="AUF1" s="182"/>
      <c r="AUG1" s="182"/>
      <c r="AUH1" s="182"/>
      <c r="AUI1" s="182"/>
      <c r="AUJ1" s="182"/>
      <c r="AUK1" s="182"/>
      <c r="AUL1" s="182"/>
      <c r="AUM1" s="182"/>
      <c r="AUN1" s="182"/>
      <c r="AUO1" s="182"/>
      <c r="AUP1" s="182"/>
      <c r="AUQ1" s="182"/>
      <c r="AUR1" s="182"/>
      <c r="AUS1" s="182"/>
      <c r="AUT1" s="182"/>
      <c r="AUU1" s="182"/>
      <c r="AUV1" s="182"/>
      <c r="AUW1" s="182"/>
      <c r="AUX1" s="182"/>
      <c r="AUY1" s="182"/>
      <c r="AUZ1" s="182"/>
      <c r="AVA1" s="182"/>
      <c r="AVB1" s="182"/>
      <c r="AVC1" s="182"/>
      <c r="AVD1" s="182"/>
      <c r="AVE1" s="182"/>
      <c r="AVF1" s="182"/>
      <c r="AVG1" s="182"/>
      <c r="AVH1" s="182"/>
      <c r="AVI1" s="182"/>
      <c r="AVJ1" s="182"/>
      <c r="AVK1" s="182"/>
      <c r="AVL1" s="182"/>
      <c r="AVM1" s="182"/>
      <c r="AVN1" s="182"/>
      <c r="AVO1" s="182"/>
      <c r="AVP1" s="182"/>
      <c r="AVQ1" s="182"/>
      <c r="AVR1" s="182"/>
      <c r="AVS1" s="182"/>
      <c r="AVT1" s="182"/>
      <c r="AVU1" s="182"/>
      <c r="AVV1" s="182"/>
      <c r="AVW1" s="182"/>
      <c r="AVX1" s="182"/>
      <c r="AVY1" s="182"/>
      <c r="AVZ1" s="182"/>
      <c r="AWA1" s="182"/>
      <c r="AWB1" s="182"/>
      <c r="AWC1" s="182"/>
      <c r="AWD1" s="182"/>
      <c r="AWE1" s="182"/>
      <c r="AWF1" s="182"/>
      <c r="AWG1" s="182"/>
      <c r="AWH1" s="182"/>
      <c r="AWI1" s="182"/>
      <c r="AWJ1" s="182"/>
      <c r="AWK1" s="182"/>
      <c r="AWL1" s="182"/>
      <c r="AWM1" s="182"/>
      <c r="AWN1" s="182"/>
      <c r="AWO1" s="182"/>
      <c r="AWP1" s="182"/>
      <c r="AWQ1" s="182"/>
      <c r="AWR1" s="182"/>
      <c r="AWS1" s="182"/>
      <c r="AWT1" s="182"/>
      <c r="AWU1" s="182"/>
      <c r="AWV1" s="182"/>
      <c r="AWW1" s="182"/>
      <c r="AWX1" s="182"/>
      <c r="AWY1" s="182"/>
      <c r="AWZ1" s="182"/>
      <c r="AXA1" s="182"/>
      <c r="AXB1" s="182"/>
      <c r="AXC1" s="182"/>
      <c r="AXD1" s="182"/>
      <c r="AXE1" s="182"/>
      <c r="AXF1" s="182"/>
      <c r="AXG1" s="182"/>
      <c r="AXH1" s="182"/>
      <c r="AXI1" s="182"/>
      <c r="AXJ1" s="182"/>
      <c r="AXK1" s="182"/>
      <c r="AXL1" s="182"/>
      <c r="AXM1" s="182"/>
      <c r="AXN1" s="182"/>
      <c r="AXO1" s="182"/>
      <c r="AXP1" s="182"/>
      <c r="AXQ1" s="182"/>
      <c r="AXR1" s="182"/>
      <c r="AXS1" s="182"/>
      <c r="AXT1" s="182"/>
      <c r="AXU1" s="182"/>
      <c r="AXV1" s="182"/>
      <c r="AXW1" s="182"/>
      <c r="AXX1" s="182"/>
      <c r="AXY1" s="182"/>
      <c r="AXZ1" s="182"/>
      <c r="AYA1" s="182"/>
      <c r="AYB1" s="182"/>
      <c r="AYC1" s="182"/>
      <c r="AYD1" s="182"/>
      <c r="AYE1" s="182"/>
      <c r="AYF1" s="182"/>
      <c r="AYG1" s="182"/>
      <c r="AYH1" s="182"/>
      <c r="AYI1" s="182"/>
      <c r="AYJ1" s="182"/>
      <c r="AYK1" s="182"/>
      <c r="AYL1" s="182"/>
      <c r="AYM1" s="182"/>
      <c r="AYN1" s="182"/>
      <c r="AYO1" s="182"/>
      <c r="AYP1" s="182"/>
      <c r="AYQ1" s="182"/>
      <c r="AYR1" s="182"/>
      <c r="AYS1" s="182"/>
      <c r="AYT1" s="182"/>
      <c r="AYU1" s="182"/>
      <c r="AYV1" s="182"/>
      <c r="AYW1" s="182"/>
      <c r="AYX1" s="182"/>
      <c r="AYY1" s="182"/>
      <c r="AYZ1" s="182"/>
      <c r="AZA1" s="182"/>
      <c r="AZB1" s="182"/>
      <c r="AZC1" s="182"/>
      <c r="AZD1" s="182"/>
      <c r="AZE1" s="182"/>
      <c r="AZF1" s="182"/>
      <c r="AZG1" s="182"/>
      <c r="AZH1" s="182"/>
      <c r="AZI1" s="182"/>
      <c r="AZJ1" s="182"/>
      <c r="AZK1" s="182"/>
      <c r="AZL1" s="182"/>
      <c r="AZM1" s="182"/>
      <c r="AZN1" s="182"/>
      <c r="AZO1" s="182"/>
      <c r="AZP1" s="182"/>
      <c r="AZQ1" s="182"/>
      <c r="AZR1" s="182"/>
      <c r="AZS1" s="182"/>
      <c r="AZT1" s="182"/>
      <c r="AZU1" s="182"/>
      <c r="AZV1" s="182"/>
      <c r="AZW1" s="182"/>
      <c r="AZX1" s="182"/>
      <c r="AZY1" s="182"/>
      <c r="AZZ1" s="182"/>
      <c r="BAA1" s="182"/>
      <c r="BAB1" s="182"/>
      <c r="BAC1" s="182"/>
      <c r="BAD1" s="182"/>
      <c r="BAE1" s="182"/>
      <c r="BAF1" s="182"/>
      <c r="BAG1" s="182"/>
      <c r="BAH1" s="182"/>
      <c r="BAI1" s="182"/>
      <c r="BAJ1" s="182"/>
      <c r="BAK1" s="182"/>
      <c r="BAL1" s="182"/>
      <c r="BAM1" s="182"/>
      <c r="BAN1" s="182"/>
      <c r="BAO1" s="182"/>
      <c r="BAP1" s="182"/>
      <c r="BAQ1" s="182"/>
      <c r="BAR1" s="182"/>
      <c r="BAS1" s="182"/>
      <c r="BAT1" s="182"/>
      <c r="BAU1" s="182"/>
      <c r="BAV1" s="182"/>
      <c r="BAW1" s="182"/>
      <c r="BAX1" s="182"/>
      <c r="BAY1" s="182"/>
      <c r="BAZ1" s="182"/>
      <c r="BBA1" s="182"/>
      <c r="BBB1" s="182"/>
      <c r="BBC1" s="182"/>
      <c r="BBD1" s="182"/>
      <c r="BBE1" s="182"/>
      <c r="BBF1" s="182"/>
      <c r="BBG1" s="182"/>
      <c r="BBH1" s="182"/>
      <c r="BBI1" s="182"/>
      <c r="BBJ1" s="182"/>
      <c r="BBK1" s="182"/>
      <c r="BBL1" s="182"/>
      <c r="BBM1" s="182"/>
      <c r="BBN1" s="182"/>
      <c r="BBO1" s="182"/>
      <c r="BBP1" s="182"/>
      <c r="BBQ1" s="182"/>
      <c r="BBR1" s="182"/>
      <c r="BBS1" s="182"/>
      <c r="BBT1" s="182"/>
      <c r="BBU1" s="182"/>
      <c r="BBV1" s="182"/>
      <c r="BBW1" s="182"/>
      <c r="BBX1" s="182"/>
      <c r="BBY1" s="182"/>
      <c r="BBZ1" s="182"/>
      <c r="BCA1" s="182"/>
      <c r="BCB1" s="182"/>
      <c r="BCC1" s="182"/>
      <c r="BCD1" s="182"/>
      <c r="BCE1" s="182"/>
      <c r="BCF1" s="182"/>
      <c r="BCG1" s="182"/>
      <c r="BCH1" s="182"/>
      <c r="BCI1" s="182"/>
      <c r="BCJ1" s="182"/>
      <c r="BCK1" s="182"/>
      <c r="BCL1" s="182"/>
      <c r="BCM1" s="182"/>
      <c r="BCN1" s="182"/>
      <c r="BCO1" s="182"/>
      <c r="BCP1" s="182"/>
      <c r="BCQ1" s="182"/>
      <c r="BCR1" s="182"/>
      <c r="BCS1" s="182"/>
      <c r="BCT1" s="182"/>
      <c r="BCU1" s="182"/>
      <c r="BCV1" s="182"/>
      <c r="BCW1" s="182"/>
      <c r="BCX1" s="182"/>
      <c r="BCY1" s="182"/>
      <c r="BCZ1" s="182"/>
      <c r="BDA1" s="182"/>
      <c r="BDB1" s="182"/>
      <c r="BDC1" s="182"/>
      <c r="BDD1" s="182"/>
      <c r="BDE1" s="182"/>
      <c r="BDF1" s="182"/>
      <c r="BDG1" s="182"/>
      <c r="BDH1" s="182"/>
      <c r="BDI1" s="182"/>
      <c r="BDJ1" s="182"/>
      <c r="BDK1" s="182"/>
      <c r="BDL1" s="182"/>
      <c r="BDM1" s="182"/>
      <c r="BDN1" s="182"/>
      <c r="BDO1" s="182"/>
      <c r="BDP1" s="182"/>
      <c r="BDQ1" s="182"/>
      <c r="BDR1" s="182"/>
      <c r="BDS1" s="182"/>
      <c r="BDT1" s="182"/>
      <c r="BDU1" s="182"/>
      <c r="BDV1" s="182"/>
      <c r="BDW1" s="182"/>
      <c r="BDX1" s="182"/>
      <c r="BDY1" s="182"/>
      <c r="BDZ1" s="182"/>
      <c r="BEA1" s="182"/>
      <c r="BEB1" s="182"/>
      <c r="BEC1" s="182"/>
      <c r="BED1" s="182"/>
      <c r="BEE1" s="182"/>
      <c r="BEF1" s="182"/>
      <c r="BEG1" s="182"/>
      <c r="BEH1" s="182"/>
      <c r="BEI1" s="182"/>
      <c r="BEJ1" s="182"/>
      <c r="BEK1" s="182"/>
      <c r="BEL1" s="182"/>
      <c r="BEM1" s="182"/>
      <c r="BEN1" s="182"/>
      <c r="BEO1" s="182"/>
      <c r="BEP1" s="182"/>
      <c r="BEQ1" s="182"/>
      <c r="BER1" s="182"/>
      <c r="BES1" s="182"/>
      <c r="BET1" s="182"/>
      <c r="BEU1" s="182"/>
      <c r="BEV1" s="182"/>
      <c r="BEW1" s="182"/>
      <c r="BEX1" s="182"/>
      <c r="BEY1" s="182"/>
      <c r="BEZ1" s="182"/>
      <c r="BFA1" s="182"/>
      <c r="BFB1" s="182"/>
      <c r="BFC1" s="182"/>
      <c r="BFD1" s="182"/>
      <c r="BFE1" s="182"/>
      <c r="BFF1" s="182"/>
      <c r="BFG1" s="182"/>
      <c r="BFH1" s="182"/>
      <c r="BFI1" s="182"/>
      <c r="BFJ1" s="182"/>
      <c r="BFK1" s="182"/>
      <c r="BFL1" s="182"/>
      <c r="BFM1" s="182"/>
      <c r="BFN1" s="182"/>
      <c r="BFO1" s="182"/>
      <c r="BFP1" s="182"/>
      <c r="BFQ1" s="182"/>
      <c r="BFR1" s="182"/>
      <c r="BFS1" s="182"/>
      <c r="BFT1" s="182"/>
      <c r="BFU1" s="182"/>
      <c r="BFV1" s="182"/>
      <c r="BFW1" s="182"/>
      <c r="BFX1" s="182"/>
      <c r="BFY1" s="182"/>
      <c r="BFZ1" s="182"/>
      <c r="BGA1" s="182"/>
      <c r="BGB1" s="182"/>
      <c r="BGC1" s="182"/>
      <c r="BGD1" s="182"/>
      <c r="BGE1" s="182"/>
      <c r="BGF1" s="182"/>
      <c r="BGG1" s="182"/>
      <c r="BGH1" s="182"/>
      <c r="BGI1" s="182"/>
      <c r="BGJ1" s="182"/>
      <c r="BGK1" s="182"/>
      <c r="BGL1" s="182"/>
      <c r="BGM1" s="182"/>
      <c r="BGN1" s="182"/>
      <c r="BGO1" s="182"/>
      <c r="BGP1" s="182"/>
      <c r="BGQ1" s="182"/>
      <c r="BGR1" s="182"/>
      <c r="BGS1" s="182"/>
      <c r="BGT1" s="182"/>
      <c r="BGU1" s="182"/>
      <c r="BGV1" s="182"/>
      <c r="BGW1" s="182"/>
      <c r="BGX1" s="182"/>
      <c r="BGY1" s="182"/>
      <c r="BGZ1" s="182"/>
      <c r="BHA1" s="182"/>
      <c r="BHB1" s="182"/>
      <c r="BHC1" s="182"/>
      <c r="BHD1" s="182"/>
      <c r="BHE1" s="182"/>
      <c r="BHF1" s="182"/>
      <c r="BHG1" s="182"/>
      <c r="BHH1" s="182"/>
      <c r="BHI1" s="182"/>
      <c r="BHJ1" s="182"/>
      <c r="BHK1" s="182"/>
      <c r="BHL1" s="182"/>
      <c r="BHM1" s="182"/>
      <c r="BHN1" s="182"/>
      <c r="BHO1" s="182"/>
      <c r="BHP1" s="182"/>
      <c r="BHQ1" s="182"/>
      <c r="BHR1" s="182"/>
      <c r="BHS1" s="182"/>
      <c r="BHT1" s="182"/>
      <c r="BHU1" s="182"/>
      <c r="BHV1" s="182"/>
      <c r="BHW1" s="182"/>
      <c r="BHX1" s="182"/>
      <c r="BHY1" s="182"/>
      <c r="BHZ1" s="182"/>
      <c r="BIA1" s="182"/>
      <c r="BIB1" s="182"/>
      <c r="BIC1" s="182"/>
      <c r="BID1" s="182"/>
      <c r="BIE1" s="182"/>
      <c r="BIF1" s="182"/>
      <c r="BIG1" s="182"/>
      <c r="BIH1" s="182"/>
      <c r="BII1" s="182"/>
      <c r="BIJ1" s="182"/>
      <c r="BIK1" s="182"/>
      <c r="BIL1" s="182"/>
      <c r="BIM1" s="182"/>
      <c r="BIN1" s="182"/>
      <c r="BIO1" s="182"/>
      <c r="BIP1" s="182"/>
      <c r="BIQ1" s="182"/>
      <c r="BIR1" s="182"/>
      <c r="BIS1" s="182"/>
      <c r="BIT1" s="182"/>
      <c r="BIU1" s="182"/>
      <c r="BIV1" s="182"/>
      <c r="BIW1" s="182"/>
      <c r="BIX1" s="182"/>
      <c r="BIY1" s="182"/>
      <c r="BIZ1" s="182"/>
      <c r="BJA1" s="182"/>
      <c r="BJB1" s="182"/>
      <c r="BJC1" s="182"/>
      <c r="BJD1" s="182"/>
      <c r="BJE1" s="182"/>
      <c r="BJF1" s="182"/>
      <c r="BJG1" s="182"/>
      <c r="BJH1" s="182"/>
      <c r="BJI1" s="182"/>
      <c r="BJJ1" s="182"/>
      <c r="BJK1" s="182"/>
      <c r="BJL1" s="182"/>
      <c r="BJM1" s="182"/>
      <c r="BJN1" s="182"/>
      <c r="BJO1" s="182"/>
      <c r="BJP1" s="182"/>
      <c r="BJQ1" s="182"/>
      <c r="BJR1" s="182"/>
      <c r="BJS1" s="182"/>
      <c r="BJT1" s="182"/>
      <c r="BJU1" s="182"/>
      <c r="BJV1" s="182"/>
      <c r="BJW1" s="182"/>
      <c r="BJX1" s="182"/>
      <c r="BJY1" s="182"/>
      <c r="BJZ1" s="182"/>
      <c r="BKA1" s="182"/>
      <c r="BKB1" s="182"/>
      <c r="BKC1" s="182"/>
      <c r="BKD1" s="182"/>
      <c r="BKE1" s="182"/>
      <c r="BKF1" s="182"/>
      <c r="BKG1" s="182"/>
      <c r="BKH1" s="182"/>
      <c r="BKI1" s="182"/>
      <c r="BKJ1" s="182"/>
      <c r="BKK1" s="182"/>
      <c r="BKL1" s="182"/>
      <c r="BKM1" s="182"/>
      <c r="BKN1" s="182"/>
      <c r="BKO1" s="182"/>
      <c r="BKP1" s="182"/>
      <c r="BKQ1" s="182"/>
      <c r="BKR1" s="182"/>
      <c r="BKS1" s="182"/>
      <c r="BKT1" s="182"/>
      <c r="BKU1" s="182"/>
      <c r="BKV1" s="182"/>
      <c r="BKW1" s="182"/>
      <c r="BKX1" s="182"/>
      <c r="BKY1" s="182"/>
      <c r="BKZ1" s="182"/>
      <c r="BLA1" s="182"/>
      <c r="BLB1" s="182"/>
      <c r="BLC1" s="182"/>
      <c r="BLD1" s="182"/>
      <c r="BLE1" s="182"/>
      <c r="BLF1" s="182"/>
      <c r="BLG1" s="182"/>
      <c r="BLH1" s="182"/>
      <c r="BLI1" s="182"/>
      <c r="BLJ1" s="182"/>
      <c r="BLK1" s="182"/>
      <c r="BLL1" s="182"/>
      <c r="BLM1" s="182"/>
      <c r="BLN1" s="182"/>
      <c r="BLO1" s="182"/>
      <c r="BLP1" s="182"/>
      <c r="BLQ1" s="182"/>
      <c r="BLR1" s="182"/>
      <c r="BLS1" s="182"/>
      <c r="BLT1" s="182"/>
      <c r="BLU1" s="182"/>
      <c r="BLV1" s="182"/>
      <c r="BLW1" s="182"/>
      <c r="BLX1" s="182"/>
      <c r="BLY1" s="182"/>
      <c r="BLZ1" s="182"/>
      <c r="BMA1" s="182"/>
      <c r="BMB1" s="182"/>
      <c r="BMC1" s="182"/>
      <c r="BMD1" s="182"/>
      <c r="BME1" s="182"/>
      <c r="BMF1" s="182"/>
      <c r="BMG1" s="182"/>
      <c r="BMH1" s="182"/>
      <c r="BMI1" s="182"/>
      <c r="BMJ1" s="182"/>
      <c r="BMK1" s="182"/>
      <c r="BML1" s="182"/>
      <c r="BMM1" s="182"/>
      <c r="BMN1" s="182"/>
      <c r="BMO1" s="182"/>
      <c r="BMP1" s="182"/>
      <c r="BMQ1" s="182"/>
      <c r="BMR1" s="182"/>
      <c r="BMS1" s="182"/>
      <c r="BMT1" s="182"/>
      <c r="BMU1" s="182"/>
      <c r="BMV1" s="182"/>
      <c r="BMW1" s="182"/>
      <c r="BMX1" s="182"/>
      <c r="BMY1" s="182"/>
      <c r="BMZ1" s="182"/>
      <c r="BNA1" s="182"/>
      <c r="BNB1" s="182"/>
      <c r="BNC1" s="182"/>
      <c r="BND1" s="182"/>
      <c r="BNE1" s="182"/>
      <c r="BNF1" s="182"/>
      <c r="BNG1" s="182"/>
      <c r="BNH1" s="182"/>
      <c r="BNI1" s="182"/>
      <c r="BNJ1" s="182"/>
      <c r="BNK1" s="182"/>
      <c r="BNL1" s="182"/>
      <c r="BNM1" s="182"/>
      <c r="BNN1" s="182"/>
      <c r="BNO1" s="182"/>
      <c r="BNP1" s="182"/>
      <c r="BNQ1" s="182"/>
      <c r="BNR1" s="182"/>
      <c r="BNS1" s="182"/>
      <c r="BNT1" s="182"/>
      <c r="BNU1" s="182"/>
      <c r="BNV1" s="182"/>
      <c r="BNW1" s="182"/>
      <c r="BNX1" s="182"/>
      <c r="BNY1" s="182"/>
      <c r="BNZ1" s="182"/>
      <c r="BOA1" s="182"/>
      <c r="BOB1" s="182"/>
      <c r="BOC1" s="182"/>
      <c r="BOD1" s="182"/>
      <c r="BOE1" s="182"/>
      <c r="BOF1" s="182"/>
      <c r="BOG1" s="182"/>
      <c r="BOH1" s="182"/>
      <c r="BOI1" s="182"/>
      <c r="BOJ1" s="182"/>
      <c r="BOK1" s="182"/>
      <c r="BOL1" s="182"/>
      <c r="BOM1" s="182"/>
      <c r="BON1" s="182"/>
      <c r="BOO1" s="182"/>
      <c r="BOP1" s="182"/>
      <c r="BOQ1" s="182"/>
      <c r="BOR1" s="182"/>
      <c r="BOS1" s="182"/>
      <c r="BOT1" s="182"/>
      <c r="BOU1" s="182"/>
      <c r="BOV1" s="182"/>
      <c r="BOW1" s="182"/>
      <c r="BOX1" s="182"/>
      <c r="BOY1" s="182"/>
      <c r="BOZ1" s="182"/>
      <c r="BPA1" s="182"/>
      <c r="BPB1" s="182"/>
      <c r="BPC1" s="182"/>
      <c r="BPD1" s="182"/>
      <c r="BPE1" s="182"/>
      <c r="BPF1" s="182"/>
      <c r="BPG1" s="182"/>
      <c r="BPH1" s="182"/>
      <c r="BPI1" s="182"/>
      <c r="BPJ1" s="182"/>
      <c r="BPK1" s="182"/>
      <c r="BPL1" s="182"/>
      <c r="BPM1" s="182"/>
      <c r="BPN1" s="182"/>
      <c r="BPO1" s="182"/>
      <c r="BPP1" s="182"/>
      <c r="BPQ1" s="182"/>
      <c r="BPR1" s="182"/>
      <c r="BPS1" s="182"/>
      <c r="BPT1" s="182"/>
      <c r="BPU1" s="182"/>
      <c r="BPV1" s="182"/>
      <c r="BPW1" s="182"/>
      <c r="BPX1" s="182"/>
      <c r="BPY1" s="182"/>
      <c r="BPZ1" s="182"/>
      <c r="BQA1" s="182"/>
      <c r="BQB1" s="182"/>
      <c r="BQC1" s="182"/>
      <c r="BQD1" s="182"/>
      <c r="BQE1" s="182"/>
      <c r="BQF1" s="182"/>
      <c r="BQG1" s="182"/>
      <c r="BQH1" s="182"/>
      <c r="BQI1" s="182"/>
      <c r="BQJ1" s="182"/>
      <c r="BQK1" s="182"/>
      <c r="BQL1" s="182"/>
      <c r="BQM1" s="182"/>
      <c r="BQN1" s="182"/>
      <c r="BQO1" s="182"/>
      <c r="BQP1" s="182"/>
      <c r="BQQ1" s="182"/>
      <c r="BQR1" s="182"/>
      <c r="BQS1" s="182"/>
      <c r="BQT1" s="182"/>
      <c r="BQU1" s="182"/>
      <c r="BQV1" s="182"/>
      <c r="BQW1" s="182"/>
      <c r="BQX1" s="182"/>
      <c r="BQY1" s="182"/>
      <c r="BQZ1" s="182"/>
      <c r="BRA1" s="182"/>
      <c r="BRB1" s="182"/>
      <c r="BRC1" s="182"/>
      <c r="BRD1" s="182"/>
      <c r="BRE1" s="182"/>
      <c r="BRF1" s="182"/>
      <c r="BRG1" s="182"/>
      <c r="BRH1" s="182"/>
      <c r="BRI1" s="182"/>
      <c r="BRJ1" s="182"/>
      <c r="BRK1" s="182"/>
      <c r="BRL1" s="182"/>
      <c r="BRM1" s="182"/>
      <c r="BRN1" s="182"/>
      <c r="BRO1" s="182"/>
      <c r="BRP1" s="182"/>
      <c r="BRQ1" s="182"/>
      <c r="BRR1" s="182"/>
      <c r="BRS1" s="182"/>
      <c r="BRT1" s="182"/>
      <c r="BRU1" s="182"/>
      <c r="BRV1" s="182"/>
      <c r="BRW1" s="182"/>
      <c r="BRX1" s="182"/>
      <c r="BRY1" s="182"/>
      <c r="BRZ1" s="182"/>
      <c r="BSA1" s="182"/>
      <c r="BSB1" s="182"/>
      <c r="BSC1" s="182"/>
      <c r="BSD1" s="182"/>
      <c r="BSE1" s="182"/>
      <c r="BSF1" s="182"/>
      <c r="BSG1" s="182"/>
      <c r="BSH1" s="182"/>
      <c r="BSI1" s="182"/>
      <c r="BSJ1" s="182"/>
      <c r="BSK1" s="182"/>
      <c r="BSL1" s="182"/>
      <c r="BSM1" s="182"/>
      <c r="BSN1" s="182"/>
      <c r="BSO1" s="182"/>
      <c r="BSP1" s="182"/>
      <c r="BSQ1" s="182"/>
      <c r="BSR1" s="182"/>
      <c r="BSS1" s="182"/>
      <c r="BST1" s="182"/>
      <c r="BSU1" s="182"/>
      <c r="BSV1" s="182"/>
      <c r="BSW1" s="182"/>
      <c r="BSX1" s="182"/>
      <c r="BSY1" s="182"/>
      <c r="BSZ1" s="182"/>
      <c r="BTA1" s="182"/>
      <c r="BTB1" s="182"/>
      <c r="BTC1" s="182"/>
      <c r="BTD1" s="182"/>
      <c r="BTE1" s="182"/>
      <c r="BTF1" s="182"/>
      <c r="BTG1" s="182"/>
      <c r="BTH1" s="182"/>
      <c r="BTI1" s="182"/>
      <c r="BTJ1" s="182"/>
      <c r="BTK1" s="182"/>
      <c r="BTL1" s="182"/>
      <c r="BTM1" s="182"/>
      <c r="BTN1" s="182"/>
      <c r="BTO1" s="182"/>
      <c r="BTP1" s="182"/>
      <c r="BTQ1" s="182"/>
      <c r="BTR1" s="182"/>
      <c r="BTS1" s="182"/>
      <c r="BTT1" s="182"/>
      <c r="BTU1" s="182"/>
      <c r="BTV1" s="182"/>
      <c r="BTW1" s="182"/>
      <c r="BTX1" s="182"/>
      <c r="BTY1" s="182"/>
      <c r="BTZ1" s="182"/>
      <c r="BUA1" s="182"/>
      <c r="BUB1" s="182"/>
      <c r="BUC1" s="182"/>
      <c r="BUD1" s="182"/>
      <c r="BUE1" s="182"/>
      <c r="BUF1" s="182"/>
      <c r="BUG1" s="182"/>
      <c r="BUH1" s="182"/>
      <c r="BUI1" s="182"/>
      <c r="BUJ1" s="182"/>
      <c r="BUK1" s="182"/>
      <c r="BUL1" s="182"/>
      <c r="BUM1" s="182"/>
      <c r="BUN1" s="182"/>
      <c r="BUO1" s="182"/>
      <c r="BUP1" s="182"/>
      <c r="BUQ1" s="182"/>
      <c r="BUR1" s="182"/>
      <c r="BUS1" s="182"/>
      <c r="BUT1" s="182"/>
      <c r="BUU1" s="182"/>
      <c r="BUV1" s="182"/>
      <c r="BUW1" s="182"/>
      <c r="BUX1" s="182"/>
      <c r="BUY1" s="182"/>
      <c r="BUZ1" s="182"/>
      <c r="BVA1" s="182"/>
      <c r="BVB1" s="182"/>
      <c r="BVC1" s="182"/>
      <c r="BVD1" s="182"/>
      <c r="BVE1" s="182"/>
      <c r="BVF1" s="182"/>
      <c r="BVG1" s="182"/>
      <c r="BVH1" s="182"/>
      <c r="BVI1" s="182"/>
      <c r="BVJ1" s="182"/>
      <c r="BVK1" s="182"/>
      <c r="BVL1" s="182"/>
      <c r="BVM1" s="182"/>
      <c r="BVN1" s="182"/>
      <c r="BVO1" s="182"/>
      <c r="BVP1" s="182"/>
      <c r="BVQ1" s="182"/>
      <c r="BVR1" s="182"/>
      <c r="BVS1" s="182"/>
      <c r="BVT1" s="182"/>
      <c r="BVU1" s="182"/>
      <c r="BVV1" s="182"/>
      <c r="BVW1" s="182"/>
      <c r="BVX1" s="182"/>
      <c r="BVY1" s="182"/>
      <c r="BVZ1" s="182"/>
      <c r="BWA1" s="182"/>
      <c r="BWB1" s="182"/>
      <c r="BWC1" s="182"/>
      <c r="BWD1" s="182"/>
      <c r="BWE1" s="182"/>
      <c r="BWF1" s="182"/>
      <c r="BWG1" s="182"/>
      <c r="BWH1" s="182"/>
      <c r="BWI1" s="182"/>
      <c r="BWJ1" s="182"/>
      <c r="BWK1" s="182"/>
      <c r="BWL1" s="182"/>
      <c r="BWM1" s="182"/>
      <c r="BWN1" s="182"/>
      <c r="BWO1" s="182"/>
      <c r="BWP1" s="182"/>
      <c r="BWQ1" s="182"/>
      <c r="BWR1" s="182"/>
      <c r="BWS1" s="182"/>
      <c r="BWT1" s="182"/>
      <c r="BWU1" s="182"/>
      <c r="BWV1" s="182"/>
      <c r="BWW1" s="182"/>
      <c r="BWX1" s="182"/>
      <c r="BWY1" s="182"/>
      <c r="BWZ1" s="182"/>
      <c r="BXA1" s="182"/>
      <c r="BXB1" s="182"/>
      <c r="BXC1" s="182"/>
      <c r="BXD1" s="182"/>
      <c r="BXE1" s="182"/>
      <c r="BXF1" s="182"/>
      <c r="BXG1" s="182"/>
      <c r="BXH1" s="182"/>
      <c r="BXI1" s="182"/>
      <c r="BXJ1" s="182"/>
      <c r="BXK1" s="182"/>
      <c r="BXL1" s="182"/>
      <c r="BXM1" s="182"/>
      <c r="BXN1" s="182"/>
      <c r="BXO1" s="182"/>
      <c r="BXP1" s="182"/>
      <c r="BXQ1" s="182"/>
      <c r="BXR1" s="182"/>
      <c r="BXS1" s="182"/>
      <c r="BXT1" s="182"/>
      <c r="BXU1" s="182"/>
      <c r="BXV1" s="182"/>
      <c r="BXW1" s="182"/>
      <c r="BXX1" s="182"/>
      <c r="BXY1" s="182"/>
      <c r="BXZ1" s="182"/>
      <c r="BYA1" s="182"/>
      <c r="BYB1" s="182"/>
      <c r="BYC1" s="182"/>
      <c r="BYD1" s="182"/>
      <c r="BYE1" s="182"/>
      <c r="BYF1" s="182"/>
      <c r="BYG1" s="182"/>
      <c r="BYH1" s="182"/>
      <c r="BYI1" s="182"/>
      <c r="BYJ1" s="182"/>
      <c r="BYK1" s="182"/>
      <c r="BYL1" s="182"/>
      <c r="BYM1" s="182"/>
      <c r="BYN1" s="182"/>
      <c r="BYO1" s="182"/>
      <c r="BYP1" s="182"/>
      <c r="BYQ1" s="182"/>
      <c r="BYR1" s="182"/>
      <c r="BYS1" s="182"/>
      <c r="BYT1" s="182"/>
      <c r="BYU1" s="182"/>
      <c r="BYV1" s="182"/>
      <c r="BYW1" s="182"/>
      <c r="BYX1" s="182"/>
      <c r="BYY1" s="182"/>
      <c r="BYZ1" s="182"/>
      <c r="BZA1" s="182"/>
      <c r="BZB1" s="182"/>
      <c r="BZC1" s="182"/>
      <c r="BZD1" s="182"/>
      <c r="BZE1" s="182"/>
      <c r="BZF1" s="182"/>
      <c r="BZG1" s="182"/>
      <c r="BZH1" s="182"/>
      <c r="BZI1" s="182"/>
      <c r="BZJ1" s="182"/>
      <c r="BZK1" s="182"/>
      <c r="BZL1" s="182"/>
      <c r="BZM1" s="182"/>
      <c r="BZN1" s="182"/>
      <c r="BZO1" s="182"/>
      <c r="BZP1" s="182"/>
      <c r="BZQ1" s="182"/>
      <c r="BZR1" s="182"/>
      <c r="BZS1" s="182"/>
      <c r="BZT1" s="182"/>
      <c r="BZU1" s="182"/>
      <c r="BZV1" s="182"/>
      <c r="BZW1" s="182"/>
      <c r="BZX1" s="182"/>
      <c r="BZY1" s="182"/>
      <c r="BZZ1" s="182"/>
      <c r="CAA1" s="182"/>
      <c r="CAB1" s="182"/>
      <c r="CAC1" s="182"/>
      <c r="CAD1" s="182"/>
      <c r="CAE1" s="182"/>
      <c r="CAF1" s="182"/>
      <c r="CAG1" s="182"/>
      <c r="CAH1" s="182"/>
      <c r="CAI1" s="182"/>
      <c r="CAJ1" s="182"/>
      <c r="CAK1" s="182"/>
      <c r="CAL1" s="182"/>
      <c r="CAM1" s="182"/>
      <c r="CAN1" s="182"/>
      <c r="CAO1" s="182"/>
      <c r="CAP1" s="182"/>
      <c r="CAQ1" s="182"/>
      <c r="CAR1" s="182"/>
      <c r="CAS1" s="182"/>
      <c r="CAT1" s="182"/>
      <c r="CAU1" s="182"/>
      <c r="CAV1" s="182"/>
      <c r="CAW1" s="182"/>
      <c r="CAX1" s="182"/>
      <c r="CAY1" s="182"/>
      <c r="CAZ1" s="182"/>
      <c r="CBA1" s="182"/>
      <c r="CBB1" s="182"/>
      <c r="CBC1" s="182"/>
      <c r="CBD1" s="182"/>
      <c r="CBE1" s="182"/>
      <c r="CBF1" s="182"/>
      <c r="CBG1" s="182"/>
      <c r="CBH1" s="182"/>
      <c r="CBI1" s="182"/>
      <c r="CBJ1" s="182"/>
      <c r="CBK1" s="182"/>
      <c r="CBL1" s="182"/>
      <c r="CBM1" s="182"/>
      <c r="CBN1" s="182"/>
      <c r="CBO1" s="182"/>
      <c r="CBP1" s="182"/>
      <c r="CBQ1" s="182"/>
      <c r="CBR1" s="182"/>
      <c r="CBS1" s="182"/>
      <c r="CBT1" s="182"/>
      <c r="CBU1" s="182"/>
      <c r="CBV1" s="182"/>
      <c r="CBW1" s="182"/>
      <c r="CBX1" s="182"/>
      <c r="CBY1" s="182"/>
      <c r="CBZ1" s="182"/>
      <c r="CCA1" s="182"/>
      <c r="CCB1" s="182"/>
      <c r="CCC1" s="182"/>
      <c r="CCD1" s="182"/>
      <c r="CCE1" s="182"/>
      <c r="CCF1" s="182"/>
      <c r="CCG1" s="182"/>
      <c r="CCH1" s="182"/>
      <c r="CCI1" s="182"/>
      <c r="CCJ1" s="182"/>
      <c r="CCK1" s="182"/>
      <c r="CCL1" s="182"/>
      <c r="CCM1" s="182"/>
      <c r="CCN1" s="182"/>
      <c r="CCO1" s="182"/>
      <c r="CCP1" s="182"/>
      <c r="CCQ1" s="182"/>
      <c r="CCR1" s="182"/>
      <c r="CCS1" s="182"/>
      <c r="CCT1" s="182"/>
      <c r="CCU1" s="182"/>
      <c r="CCV1" s="182"/>
      <c r="CCW1" s="182"/>
      <c r="CCX1" s="182"/>
      <c r="CCY1" s="182"/>
      <c r="CCZ1" s="182"/>
      <c r="CDA1" s="182"/>
      <c r="CDB1" s="182"/>
      <c r="CDC1" s="182"/>
      <c r="CDD1" s="182"/>
      <c r="CDE1" s="182"/>
      <c r="CDF1" s="182"/>
      <c r="CDG1" s="182"/>
      <c r="CDH1" s="182"/>
      <c r="CDI1" s="182"/>
      <c r="CDJ1" s="182"/>
      <c r="CDK1" s="182"/>
      <c r="CDL1" s="182"/>
      <c r="CDM1" s="182"/>
      <c r="CDN1" s="182"/>
      <c r="CDO1" s="182"/>
      <c r="CDP1" s="182"/>
      <c r="CDQ1" s="182"/>
      <c r="CDR1" s="182"/>
      <c r="CDS1" s="182"/>
      <c r="CDT1" s="182"/>
      <c r="CDU1" s="182"/>
      <c r="CDV1" s="182"/>
      <c r="CDW1" s="182"/>
      <c r="CDX1" s="182"/>
      <c r="CDY1" s="182"/>
      <c r="CDZ1" s="182"/>
      <c r="CEA1" s="182"/>
      <c r="CEB1" s="182"/>
      <c r="CEC1" s="182"/>
      <c r="CED1" s="182"/>
      <c r="CEE1" s="182"/>
      <c r="CEF1" s="182"/>
      <c r="CEG1" s="182"/>
      <c r="CEH1" s="182"/>
      <c r="CEI1" s="182"/>
      <c r="CEJ1" s="182"/>
      <c r="CEK1" s="182"/>
      <c r="CEL1" s="182"/>
      <c r="CEM1" s="182"/>
      <c r="CEN1" s="182"/>
      <c r="CEO1" s="182"/>
      <c r="CEP1" s="182"/>
      <c r="CEQ1" s="182"/>
      <c r="CER1" s="182"/>
      <c r="CES1" s="182"/>
      <c r="CET1" s="182"/>
      <c r="CEU1" s="182"/>
      <c r="CEV1" s="182"/>
      <c r="CEW1" s="182"/>
      <c r="CEX1" s="182"/>
      <c r="CEY1" s="182"/>
      <c r="CEZ1" s="182"/>
      <c r="CFA1" s="182"/>
      <c r="CFB1" s="182"/>
      <c r="CFC1" s="182"/>
      <c r="CFD1" s="182"/>
      <c r="CFE1" s="182"/>
      <c r="CFF1" s="182"/>
      <c r="CFG1" s="182"/>
      <c r="CFH1" s="182"/>
      <c r="CFI1" s="182"/>
      <c r="CFJ1" s="182"/>
      <c r="CFK1" s="182"/>
      <c r="CFL1" s="182"/>
      <c r="CFM1" s="182"/>
      <c r="CFN1" s="182"/>
      <c r="CFO1" s="182"/>
      <c r="CFP1" s="182"/>
      <c r="CFQ1" s="182"/>
      <c r="CFR1" s="182"/>
      <c r="CFS1" s="182"/>
      <c r="CFT1" s="182"/>
      <c r="CFU1" s="182"/>
      <c r="CFV1" s="182"/>
      <c r="CFW1" s="182"/>
      <c r="CFX1" s="182"/>
      <c r="CFY1" s="182"/>
      <c r="CFZ1" s="182"/>
      <c r="CGA1" s="182"/>
      <c r="CGB1" s="182"/>
      <c r="CGC1" s="182"/>
      <c r="CGD1" s="182"/>
      <c r="CGE1" s="182"/>
      <c r="CGF1" s="182"/>
      <c r="CGG1" s="182"/>
      <c r="CGH1" s="182"/>
      <c r="CGI1" s="182"/>
      <c r="CGJ1" s="182"/>
      <c r="CGK1" s="182"/>
      <c r="CGL1" s="182"/>
      <c r="CGM1" s="182"/>
      <c r="CGN1" s="182"/>
      <c r="CGO1" s="182"/>
      <c r="CGP1" s="182"/>
      <c r="CGQ1" s="182"/>
      <c r="CGR1" s="182"/>
      <c r="CGS1" s="182"/>
      <c r="CGT1" s="182"/>
      <c r="CGU1" s="182"/>
      <c r="CGV1" s="182"/>
      <c r="CGW1" s="182"/>
      <c r="CGX1" s="182"/>
      <c r="CGY1" s="182"/>
      <c r="CGZ1" s="182"/>
      <c r="CHA1" s="182"/>
      <c r="CHB1" s="182"/>
      <c r="CHC1" s="182"/>
      <c r="CHD1" s="182"/>
      <c r="CHE1" s="182"/>
      <c r="CHF1" s="182"/>
      <c r="CHG1" s="182"/>
      <c r="CHH1" s="182"/>
      <c r="CHI1" s="182"/>
      <c r="CHJ1" s="182"/>
      <c r="CHK1" s="182"/>
      <c r="CHL1" s="182"/>
      <c r="CHM1" s="182"/>
      <c r="CHN1" s="182"/>
      <c r="CHO1" s="182"/>
      <c r="CHP1" s="182"/>
      <c r="CHQ1" s="182"/>
      <c r="CHR1" s="182"/>
      <c r="CHS1" s="182"/>
      <c r="CHT1" s="182"/>
      <c r="CHU1" s="182"/>
      <c r="CHV1" s="182"/>
      <c r="CHW1" s="182"/>
      <c r="CHX1" s="182"/>
      <c r="CHY1" s="182"/>
      <c r="CHZ1" s="182"/>
      <c r="CIA1" s="182"/>
      <c r="CIB1" s="182"/>
      <c r="CIC1" s="182"/>
      <c r="CID1" s="182"/>
      <c r="CIE1" s="182"/>
      <c r="CIF1" s="182"/>
      <c r="CIG1" s="182"/>
      <c r="CIH1" s="182"/>
      <c r="CII1" s="182"/>
      <c r="CIJ1" s="182"/>
      <c r="CIK1" s="182"/>
      <c r="CIL1" s="182"/>
      <c r="CIM1" s="182"/>
      <c r="CIN1" s="182"/>
      <c r="CIO1" s="182"/>
      <c r="CIP1" s="182"/>
      <c r="CIQ1" s="182"/>
      <c r="CIR1" s="182"/>
      <c r="CIS1" s="182"/>
      <c r="CIT1" s="182"/>
      <c r="CIU1" s="182"/>
      <c r="CIV1" s="182"/>
      <c r="CIW1" s="182"/>
      <c r="CIX1" s="182"/>
      <c r="CIY1" s="182"/>
      <c r="CIZ1" s="182"/>
      <c r="CJA1" s="182"/>
      <c r="CJB1" s="182"/>
      <c r="CJC1" s="182"/>
      <c r="CJD1" s="182"/>
      <c r="CJE1" s="182"/>
      <c r="CJF1" s="182"/>
      <c r="CJG1" s="182"/>
      <c r="CJH1" s="182"/>
      <c r="CJI1" s="182"/>
      <c r="CJJ1" s="182"/>
      <c r="CJK1" s="182"/>
      <c r="CJL1" s="182"/>
      <c r="CJM1" s="182"/>
      <c r="CJN1" s="182"/>
      <c r="CJO1" s="182"/>
      <c r="CJP1" s="182"/>
      <c r="CJQ1" s="182"/>
      <c r="CJR1" s="182"/>
      <c r="CJS1" s="182"/>
      <c r="CJT1" s="182"/>
      <c r="CJU1" s="182"/>
      <c r="CJV1" s="182"/>
      <c r="CJW1" s="182"/>
      <c r="CJX1" s="182"/>
      <c r="CJY1" s="182"/>
      <c r="CJZ1" s="182"/>
      <c r="CKA1" s="182"/>
      <c r="CKB1" s="182"/>
      <c r="CKC1" s="182"/>
      <c r="CKD1" s="182"/>
      <c r="CKE1" s="182"/>
      <c r="CKF1" s="182"/>
      <c r="CKG1" s="182"/>
      <c r="CKH1" s="182"/>
      <c r="CKI1" s="182"/>
      <c r="CKJ1" s="182"/>
      <c r="CKK1" s="182"/>
      <c r="CKL1" s="182"/>
      <c r="CKM1" s="182"/>
      <c r="CKN1" s="182"/>
      <c r="CKO1" s="182"/>
      <c r="CKP1" s="182"/>
      <c r="CKQ1" s="182"/>
      <c r="CKR1" s="182"/>
      <c r="CKS1" s="182"/>
      <c r="CKT1" s="182"/>
      <c r="CKU1" s="182"/>
      <c r="CKV1" s="182"/>
      <c r="CKW1" s="182"/>
      <c r="CKX1" s="182"/>
      <c r="CKY1" s="182"/>
      <c r="CKZ1" s="182"/>
      <c r="CLA1" s="182"/>
      <c r="CLB1" s="182"/>
      <c r="CLC1" s="182"/>
      <c r="CLD1" s="182"/>
      <c r="CLE1" s="182"/>
      <c r="CLF1" s="182"/>
      <c r="CLG1" s="182"/>
      <c r="CLH1" s="182"/>
      <c r="CLI1" s="182"/>
      <c r="CLJ1" s="182"/>
      <c r="CLK1" s="182"/>
      <c r="CLL1" s="182"/>
      <c r="CLM1" s="182"/>
      <c r="CLN1" s="182"/>
      <c r="CLO1" s="182"/>
      <c r="CLP1" s="182"/>
      <c r="CLQ1" s="182"/>
      <c r="CLR1" s="182"/>
      <c r="CLS1" s="182"/>
      <c r="CLT1" s="182"/>
      <c r="CLU1" s="182"/>
      <c r="CLV1" s="182"/>
      <c r="CLW1" s="182"/>
      <c r="CLX1" s="182"/>
      <c r="CLY1" s="182"/>
      <c r="CLZ1" s="182"/>
      <c r="CMA1" s="182"/>
      <c r="CMB1" s="182"/>
      <c r="CMC1" s="182"/>
      <c r="CMD1" s="182"/>
      <c r="CME1" s="182"/>
      <c r="CMF1" s="182"/>
      <c r="CMG1" s="182"/>
      <c r="CMH1" s="182"/>
      <c r="CMI1" s="182"/>
      <c r="CMJ1" s="182"/>
      <c r="CMK1" s="182"/>
      <c r="CML1" s="182"/>
      <c r="CMM1" s="182"/>
      <c r="CMN1" s="182"/>
      <c r="CMO1" s="182"/>
      <c r="CMP1" s="182"/>
      <c r="CMQ1" s="182"/>
      <c r="CMR1" s="182"/>
      <c r="CMS1" s="182"/>
      <c r="CMT1" s="182"/>
      <c r="CMU1" s="182"/>
      <c r="CMV1" s="182"/>
      <c r="CMW1" s="182"/>
      <c r="CMX1" s="182"/>
      <c r="CMY1" s="182"/>
      <c r="CMZ1" s="182"/>
      <c r="CNA1" s="182"/>
      <c r="CNB1" s="182"/>
      <c r="CNC1" s="182"/>
      <c r="CND1" s="182"/>
      <c r="CNE1" s="182"/>
      <c r="CNF1" s="182"/>
      <c r="CNG1" s="182"/>
      <c r="CNH1" s="182"/>
      <c r="CNI1" s="182"/>
      <c r="CNJ1" s="182"/>
      <c r="CNK1" s="182"/>
      <c r="CNL1" s="182"/>
      <c r="CNM1" s="182"/>
      <c r="CNN1" s="182"/>
      <c r="CNO1" s="182"/>
      <c r="CNP1" s="182"/>
      <c r="CNQ1" s="182"/>
      <c r="CNR1" s="182"/>
      <c r="CNS1" s="182"/>
      <c r="CNT1" s="182"/>
      <c r="CNU1" s="182"/>
      <c r="CNV1" s="182"/>
      <c r="CNW1" s="182"/>
      <c r="CNX1" s="182"/>
      <c r="CNY1" s="182"/>
      <c r="CNZ1" s="182"/>
      <c r="COA1" s="182"/>
      <c r="COB1" s="182"/>
      <c r="COC1" s="182"/>
      <c r="COD1" s="182"/>
      <c r="COE1" s="182"/>
      <c r="COF1" s="182"/>
      <c r="COG1" s="182"/>
      <c r="COH1" s="182"/>
      <c r="COI1" s="182"/>
      <c r="COJ1" s="182"/>
      <c r="COK1" s="182"/>
      <c r="COL1" s="182"/>
      <c r="COM1" s="182"/>
      <c r="CON1" s="182"/>
      <c r="COO1" s="182"/>
      <c r="COP1" s="182"/>
      <c r="COQ1" s="182"/>
      <c r="COR1" s="182"/>
      <c r="COS1" s="182"/>
      <c r="COT1" s="182"/>
      <c r="COU1" s="182"/>
      <c r="COV1" s="182"/>
      <c r="COW1" s="182"/>
      <c r="COX1" s="182"/>
      <c r="COY1" s="182"/>
      <c r="COZ1" s="182"/>
      <c r="CPA1" s="182"/>
      <c r="CPB1" s="182"/>
      <c r="CPC1" s="182"/>
      <c r="CPD1" s="182"/>
      <c r="CPE1" s="182"/>
      <c r="CPF1" s="182"/>
      <c r="CPG1" s="182"/>
      <c r="CPH1" s="182"/>
      <c r="CPI1" s="182"/>
      <c r="CPJ1" s="182"/>
      <c r="CPK1" s="182"/>
      <c r="CPL1" s="182"/>
      <c r="CPM1" s="182"/>
      <c r="CPN1" s="182"/>
      <c r="CPO1" s="182"/>
      <c r="CPP1" s="182"/>
      <c r="CPQ1" s="182"/>
      <c r="CPR1" s="182"/>
      <c r="CPS1" s="182"/>
      <c r="CPT1" s="182"/>
      <c r="CPU1" s="182"/>
      <c r="CPV1" s="182"/>
      <c r="CPW1" s="182"/>
      <c r="CPX1" s="182"/>
      <c r="CPY1" s="182"/>
      <c r="CPZ1" s="182"/>
      <c r="CQA1" s="182"/>
      <c r="CQB1" s="182"/>
      <c r="CQC1" s="182"/>
      <c r="CQD1" s="182"/>
      <c r="CQE1" s="182"/>
      <c r="CQF1" s="182"/>
      <c r="CQG1" s="182"/>
      <c r="CQH1" s="182"/>
      <c r="CQI1" s="182"/>
      <c r="CQJ1" s="182"/>
      <c r="CQK1" s="182"/>
      <c r="CQL1" s="182"/>
      <c r="CQM1" s="182"/>
      <c r="CQN1" s="182"/>
      <c r="CQO1" s="182"/>
      <c r="CQP1" s="182"/>
      <c r="CQQ1" s="182"/>
      <c r="CQR1" s="182"/>
      <c r="CQS1" s="182"/>
      <c r="CQT1" s="182"/>
      <c r="CQU1" s="182"/>
      <c r="CQV1" s="182"/>
      <c r="CQW1" s="182"/>
      <c r="CQX1" s="182"/>
      <c r="CQY1" s="182"/>
      <c r="CQZ1" s="182"/>
      <c r="CRA1" s="182"/>
      <c r="CRB1" s="182"/>
      <c r="CRC1" s="182"/>
      <c r="CRD1" s="182"/>
      <c r="CRE1" s="182"/>
      <c r="CRF1" s="182"/>
      <c r="CRG1" s="182"/>
      <c r="CRH1" s="182"/>
      <c r="CRI1" s="182"/>
      <c r="CRJ1" s="182"/>
      <c r="CRK1" s="182"/>
      <c r="CRL1" s="182"/>
      <c r="CRM1" s="182"/>
      <c r="CRN1" s="182"/>
      <c r="CRO1" s="182"/>
      <c r="CRP1" s="182"/>
      <c r="CRQ1" s="182"/>
      <c r="CRR1" s="182"/>
      <c r="CRS1" s="182"/>
      <c r="CRT1" s="182"/>
      <c r="CRU1" s="182"/>
      <c r="CRV1" s="182"/>
      <c r="CRW1" s="182"/>
      <c r="CRX1" s="182"/>
      <c r="CRY1" s="182"/>
      <c r="CRZ1" s="182"/>
      <c r="CSA1" s="182"/>
      <c r="CSB1" s="182"/>
      <c r="CSC1" s="182"/>
      <c r="CSD1" s="182"/>
      <c r="CSE1" s="182"/>
      <c r="CSF1" s="182"/>
      <c r="CSG1" s="182"/>
      <c r="CSH1" s="182"/>
      <c r="CSI1" s="182"/>
      <c r="CSJ1" s="182"/>
      <c r="CSK1" s="182"/>
      <c r="CSL1" s="182"/>
      <c r="CSM1" s="182"/>
      <c r="CSN1" s="182"/>
      <c r="CSO1" s="182"/>
      <c r="CSP1" s="182"/>
      <c r="CSQ1" s="182"/>
      <c r="CSR1" s="182"/>
      <c r="CSS1" s="182"/>
      <c r="CST1" s="182"/>
      <c r="CSU1" s="182"/>
      <c r="CSV1" s="182"/>
      <c r="CSW1" s="182"/>
      <c r="CSX1" s="182"/>
      <c r="CSY1" s="182"/>
      <c r="CSZ1" s="182"/>
      <c r="CTA1" s="182"/>
      <c r="CTB1" s="182"/>
      <c r="CTC1" s="182"/>
      <c r="CTD1" s="182"/>
      <c r="CTE1" s="182"/>
      <c r="CTF1" s="182"/>
      <c r="CTG1" s="182"/>
      <c r="CTH1" s="182"/>
      <c r="CTI1" s="182"/>
      <c r="CTJ1" s="182"/>
      <c r="CTK1" s="182"/>
      <c r="CTL1" s="182"/>
      <c r="CTM1" s="182"/>
      <c r="CTN1" s="182"/>
      <c r="CTO1" s="182"/>
      <c r="CTP1" s="182"/>
      <c r="CTQ1" s="182"/>
      <c r="CTR1" s="182"/>
      <c r="CTS1" s="182"/>
      <c r="CTT1" s="182"/>
      <c r="CTU1" s="182"/>
      <c r="CTV1" s="182"/>
      <c r="CTW1" s="182"/>
      <c r="CTX1" s="182"/>
      <c r="CTY1" s="182"/>
      <c r="CTZ1" s="182"/>
      <c r="CUA1" s="182"/>
      <c r="CUB1" s="182"/>
      <c r="CUC1" s="182"/>
      <c r="CUD1" s="182"/>
      <c r="CUE1" s="182"/>
      <c r="CUF1" s="182"/>
      <c r="CUG1" s="182"/>
      <c r="CUH1" s="182"/>
      <c r="CUI1" s="182"/>
      <c r="CUJ1" s="182"/>
      <c r="CUK1" s="182"/>
      <c r="CUL1" s="182"/>
      <c r="CUM1" s="182"/>
      <c r="CUN1" s="182"/>
      <c r="CUO1" s="182"/>
      <c r="CUP1" s="182"/>
      <c r="CUQ1" s="182"/>
      <c r="CUR1" s="182"/>
      <c r="CUS1" s="182"/>
      <c r="CUT1" s="182"/>
      <c r="CUU1" s="182"/>
      <c r="CUV1" s="182"/>
      <c r="CUW1" s="182"/>
      <c r="CUX1" s="182"/>
      <c r="CUY1" s="182"/>
      <c r="CUZ1" s="182"/>
      <c r="CVA1" s="182"/>
      <c r="CVB1" s="182"/>
      <c r="CVC1" s="182"/>
      <c r="CVD1" s="182"/>
      <c r="CVE1" s="182"/>
      <c r="CVF1" s="182"/>
      <c r="CVG1" s="182"/>
      <c r="CVH1" s="182"/>
      <c r="CVI1" s="182"/>
      <c r="CVJ1" s="182"/>
      <c r="CVK1" s="182"/>
      <c r="CVL1" s="182"/>
      <c r="CVM1" s="182"/>
      <c r="CVN1" s="182"/>
      <c r="CVO1" s="182"/>
      <c r="CVP1" s="182"/>
      <c r="CVQ1" s="182"/>
      <c r="CVR1" s="182"/>
      <c r="CVS1" s="182"/>
      <c r="CVT1" s="182"/>
      <c r="CVU1" s="182"/>
      <c r="CVV1" s="182"/>
      <c r="CVW1" s="182"/>
      <c r="CVX1" s="182"/>
      <c r="CVY1" s="182"/>
      <c r="CVZ1" s="182"/>
      <c r="CWA1" s="182"/>
      <c r="CWB1" s="182"/>
      <c r="CWC1" s="182"/>
      <c r="CWD1" s="182"/>
      <c r="CWE1" s="182"/>
      <c r="CWF1" s="182"/>
      <c r="CWG1" s="182"/>
      <c r="CWH1" s="182"/>
      <c r="CWI1" s="182"/>
      <c r="CWJ1" s="182"/>
      <c r="CWK1" s="182"/>
      <c r="CWL1" s="182"/>
      <c r="CWM1" s="182"/>
      <c r="CWN1" s="182"/>
      <c r="CWO1" s="182"/>
      <c r="CWP1" s="182"/>
      <c r="CWQ1" s="182"/>
      <c r="CWR1" s="182"/>
      <c r="CWS1" s="182"/>
      <c r="CWT1" s="182"/>
      <c r="CWU1" s="182"/>
      <c r="CWV1" s="182"/>
      <c r="CWW1" s="182"/>
      <c r="CWX1" s="182"/>
      <c r="CWY1" s="182"/>
      <c r="CWZ1" s="182"/>
      <c r="CXA1" s="182"/>
      <c r="CXB1" s="182"/>
      <c r="CXC1" s="182"/>
      <c r="CXD1" s="182"/>
      <c r="CXE1" s="182"/>
      <c r="CXF1" s="182"/>
      <c r="CXG1" s="182"/>
      <c r="CXH1" s="182"/>
      <c r="CXI1" s="182"/>
      <c r="CXJ1" s="182"/>
      <c r="CXK1" s="182"/>
      <c r="CXL1" s="182"/>
      <c r="CXM1" s="182"/>
      <c r="CXN1" s="182"/>
      <c r="CXO1" s="182"/>
      <c r="CXP1" s="182"/>
      <c r="CXQ1" s="182"/>
      <c r="CXR1" s="182"/>
      <c r="CXS1" s="182"/>
      <c r="CXT1" s="182"/>
      <c r="CXU1" s="182"/>
      <c r="CXV1" s="182"/>
      <c r="CXW1" s="182"/>
      <c r="CXX1" s="182"/>
      <c r="CXY1" s="182"/>
      <c r="CXZ1" s="182"/>
      <c r="CYA1" s="182"/>
      <c r="CYB1" s="182"/>
      <c r="CYC1" s="182"/>
      <c r="CYD1" s="182"/>
      <c r="CYE1" s="182"/>
      <c r="CYF1" s="182"/>
      <c r="CYG1" s="182"/>
      <c r="CYH1" s="182"/>
      <c r="CYI1" s="182"/>
      <c r="CYJ1" s="182"/>
      <c r="CYK1" s="182"/>
      <c r="CYL1" s="182"/>
      <c r="CYM1" s="182"/>
      <c r="CYN1" s="182"/>
      <c r="CYO1" s="182"/>
      <c r="CYP1" s="182"/>
      <c r="CYQ1" s="182"/>
      <c r="CYR1" s="182"/>
      <c r="CYS1" s="182"/>
      <c r="CYT1" s="182"/>
      <c r="CYU1" s="182"/>
      <c r="CYV1" s="182"/>
      <c r="CYW1" s="182"/>
      <c r="CYX1" s="182"/>
      <c r="CYY1" s="182"/>
      <c r="CYZ1" s="182"/>
      <c r="CZA1" s="182"/>
      <c r="CZB1" s="182"/>
      <c r="CZC1" s="182"/>
      <c r="CZD1" s="182"/>
      <c r="CZE1" s="182"/>
      <c r="CZF1" s="182"/>
      <c r="CZG1" s="182"/>
      <c r="CZH1" s="182"/>
      <c r="CZI1" s="182"/>
      <c r="CZJ1" s="182"/>
      <c r="CZK1" s="182"/>
      <c r="CZL1" s="182"/>
      <c r="CZM1" s="182"/>
      <c r="CZN1" s="182"/>
      <c r="CZO1" s="182"/>
      <c r="CZP1" s="182"/>
      <c r="CZQ1" s="182"/>
      <c r="CZR1" s="182"/>
      <c r="CZS1" s="182"/>
      <c r="CZT1" s="182"/>
      <c r="CZU1" s="182"/>
      <c r="CZV1" s="182"/>
      <c r="CZW1" s="182"/>
      <c r="CZX1" s="182"/>
      <c r="CZY1" s="182"/>
      <c r="CZZ1" s="182"/>
      <c r="DAA1" s="182"/>
      <c r="DAB1" s="182"/>
      <c r="DAC1" s="182"/>
      <c r="DAD1" s="182"/>
      <c r="DAE1" s="182"/>
      <c r="DAF1" s="182"/>
      <c r="DAG1" s="182"/>
      <c r="DAH1" s="182"/>
      <c r="DAI1" s="182"/>
      <c r="DAJ1" s="182"/>
      <c r="DAK1" s="182"/>
      <c r="DAL1" s="182"/>
      <c r="DAM1" s="182"/>
      <c r="DAN1" s="182"/>
      <c r="DAO1" s="182"/>
      <c r="DAP1" s="182"/>
      <c r="DAQ1" s="182"/>
      <c r="DAR1" s="182"/>
      <c r="DAS1" s="182"/>
      <c r="DAT1" s="182"/>
      <c r="DAU1" s="182"/>
      <c r="DAV1" s="182"/>
      <c r="DAW1" s="182"/>
      <c r="DAX1" s="182"/>
      <c r="DAY1" s="182"/>
      <c r="DAZ1" s="182"/>
      <c r="DBA1" s="182"/>
      <c r="DBB1" s="182"/>
      <c r="DBC1" s="182"/>
      <c r="DBD1" s="182"/>
      <c r="DBE1" s="182"/>
      <c r="DBF1" s="182"/>
      <c r="DBG1" s="182"/>
      <c r="DBH1" s="182"/>
      <c r="DBI1" s="182"/>
      <c r="DBJ1" s="182"/>
      <c r="DBK1" s="182"/>
      <c r="DBL1" s="182"/>
      <c r="DBM1" s="182"/>
      <c r="DBN1" s="182"/>
      <c r="DBO1" s="182"/>
      <c r="DBP1" s="182"/>
      <c r="DBQ1" s="182"/>
      <c r="DBR1" s="182"/>
      <c r="DBS1" s="182"/>
      <c r="DBT1" s="182"/>
      <c r="DBU1" s="182"/>
      <c r="DBV1" s="182"/>
      <c r="DBW1" s="182"/>
      <c r="DBX1" s="182"/>
      <c r="DBY1" s="182"/>
      <c r="DBZ1" s="182"/>
      <c r="DCA1" s="182"/>
      <c r="DCB1" s="182"/>
      <c r="DCC1" s="182"/>
      <c r="DCD1" s="182"/>
      <c r="DCE1" s="182"/>
      <c r="DCF1" s="182"/>
      <c r="DCG1" s="182"/>
      <c r="DCH1" s="182"/>
      <c r="DCI1" s="182"/>
      <c r="DCJ1" s="182"/>
      <c r="DCK1" s="182"/>
      <c r="DCL1" s="182"/>
      <c r="DCM1" s="182"/>
      <c r="DCN1" s="182"/>
      <c r="DCO1" s="182"/>
      <c r="DCP1" s="182"/>
      <c r="DCQ1" s="182"/>
      <c r="DCR1" s="182"/>
      <c r="DCS1" s="182"/>
      <c r="DCT1" s="182"/>
      <c r="DCU1" s="182"/>
      <c r="DCV1" s="182"/>
      <c r="DCW1" s="182"/>
      <c r="DCX1" s="182"/>
      <c r="DCY1" s="182"/>
      <c r="DCZ1" s="182"/>
      <c r="DDA1" s="182"/>
      <c r="DDB1" s="182"/>
      <c r="DDC1" s="182"/>
      <c r="DDD1" s="182"/>
      <c r="DDE1" s="182"/>
      <c r="DDF1" s="182"/>
      <c r="DDG1" s="182"/>
      <c r="DDH1" s="182"/>
      <c r="DDI1" s="182"/>
      <c r="DDJ1" s="182"/>
      <c r="DDK1" s="182"/>
      <c r="DDL1" s="182"/>
      <c r="DDM1" s="182"/>
      <c r="DDN1" s="182"/>
      <c r="DDO1" s="182"/>
      <c r="DDP1" s="182"/>
      <c r="DDQ1" s="182"/>
      <c r="DDR1" s="182"/>
      <c r="DDS1" s="182"/>
      <c r="DDT1" s="182"/>
      <c r="DDU1" s="182"/>
      <c r="DDV1" s="182"/>
      <c r="DDW1" s="182"/>
      <c r="DDX1" s="182"/>
      <c r="DDY1" s="182"/>
      <c r="DDZ1" s="182"/>
      <c r="DEA1" s="182"/>
      <c r="DEB1" s="182"/>
      <c r="DEC1" s="182"/>
      <c r="DED1" s="182"/>
      <c r="DEE1" s="182"/>
      <c r="DEF1" s="182"/>
      <c r="DEG1" s="182"/>
      <c r="DEH1" s="182"/>
      <c r="DEI1" s="182"/>
      <c r="DEJ1" s="182"/>
      <c r="DEK1" s="182"/>
      <c r="DEL1" s="182"/>
      <c r="DEM1" s="182"/>
      <c r="DEN1" s="182"/>
      <c r="DEO1" s="182"/>
      <c r="DEP1" s="182"/>
      <c r="DEQ1" s="182"/>
      <c r="DER1" s="182"/>
      <c r="DES1" s="182"/>
      <c r="DET1" s="182"/>
      <c r="DEU1" s="182"/>
      <c r="DEV1" s="182"/>
      <c r="DEW1" s="182"/>
      <c r="DEX1" s="182"/>
      <c r="DEY1" s="182"/>
      <c r="DEZ1" s="182"/>
      <c r="DFA1" s="182"/>
      <c r="DFB1" s="182"/>
      <c r="DFC1" s="182"/>
      <c r="DFD1" s="182"/>
      <c r="DFE1" s="182"/>
      <c r="DFF1" s="182"/>
      <c r="DFG1" s="182"/>
      <c r="DFH1" s="182"/>
      <c r="DFI1" s="182"/>
      <c r="DFJ1" s="182"/>
      <c r="DFK1" s="182"/>
      <c r="DFL1" s="182"/>
      <c r="DFM1" s="182"/>
      <c r="DFN1" s="182"/>
      <c r="DFO1" s="182"/>
      <c r="DFP1" s="182"/>
      <c r="DFQ1" s="182"/>
      <c r="DFR1" s="182"/>
      <c r="DFS1" s="182"/>
      <c r="DFT1" s="182"/>
      <c r="DFU1" s="182"/>
      <c r="DFV1" s="182"/>
      <c r="DFW1" s="182"/>
      <c r="DFX1" s="182"/>
      <c r="DFY1" s="182"/>
      <c r="DFZ1" s="182"/>
      <c r="DGA1" s="182"/>
      <c r="DGB1" s="182"/>
      <c r="DGC1" s="182"/>
      <c r="DGD1" s="182"/>
      <c r="DGE1" s="182"/>
      <c r="DGF1" s="182"/>
      <c r="DGG1" s="182"/>
      <c r="DGH1" s="182"/>
      <c r="DGI1" s="182"/>
      <c r="DGJ1" s="182"/>
      <c r="DGK1" s="182"/>
      <c r="DGL1" s="182"/>
      <c r="DGM1" s="182"/>
      <c r="DGN1" s="182"/>
      <c r="DGO1" s="182"/>
      <c r="DGP1" s="182"/>
      <c r="DGQ1" s="182"/>
      <c r="DGR1" s="182"/>
      <c r="DGS1" s="182"/>
      <c r="DGT1" s="182"/>
      <c r="DGU1" s="182"/>
      <c r="DGV1" s="182"/>
      <c r="DGW1" s="182"/>
      <c r="DGX1" s="182"/>
      <c r="DGY1" s="182"/>
      <c r="DGZ1" s="182"/>
      <c r="DHA1" s="182"/>
      <c r="DHB1" s="182"/>
      <c r="DHC1" s="182"/>
      <c r="DHD1" s="182"/>
      <c r="DHE1" s="182"/>
      <c r="DHF1" s="182"/>
      <c r="DHG1" s="182"/>
      <c r="DHH1" s="182"/>
      <c r="DHI1" s="182"/>
      <c r="DHJ1" s="182"/>
      <c r="DHK1" s="182"/>
      <c r="DHL1" s="182"/>
      <c r="DHM1" s="182"/>
      <c r="DHN1" s="182"/>
      <c r="DHO1" s="182"/>
      <c r="DHP1" s="182"/>
      <c r="DHQ1" s="182"/>
      <c r="DHR1" s="182"/>
      <c r="DHS1" s="182"/>
      <c r="DHT1" s="182"/>
      <c r="DHU1" s="182"/>
      <c r="DHV1" s="182"/>
      <c r="DHW1" s="182"/>
      <c r="DHX1" s="182"/>
      <c r="DHY1" s="182"/>
      <c r="DHZ1" s="182"/>
      <c r="DIA1" s="182"/>
      <c r="DIB1" s="182"/>
      <c r="DIC1" s="182"/>
      <c r="DID1" s="182"/>
      <c r="DIE1" s="182"/>
      <c r="DIF1" s="182"/>
      <c r="DIG1" s="182"/>
      <c r="DIH1" s="182"/>
      <c r="DII1" s="182"/>
      <c r="DIJ1" s="182"/>
      <c r="DIK1" s="182"/>
      <c r="DIL1" s="182"/>
      <c r="DIM1" s="182"/>
      <c r="DIN1" s="182"/>
      <c r="DIO1" s="182"/>
      <c r="DIP1" s="182"/>
      <c r="DIQ1" s="182"/>
      <c r="DIR1" s="182"/>
      <c r="DIS1" s="182"/>
      <c r="DIT1" s="182"/>
      <c r="DIU1" s="182"/>
      <c r="DIV1" s="182"/>
      <c r="DIW1" s="182"/>
      <c r="DIX1" s="182"/>
      <c r="DIY1" s="182"/>
      <c r="DIZ1" s="182"/>
      <c r="DJA1" s="182"/>
      <c r="DJB1" s="182"/>
      <c r="DJC1" s="182"/>
      <c r="DJD1" s="182"/>
      <c r="DJE1" s="182"/>
      <c r="DJF1" s="182"/>
      <c r="DJG1" s="182"/>
      <c r="DJH1" s="182"/>
      <c r="DJI1" s="182"/>
      <c r="DJJ1" s="182"/>
      <c r="DJK1" s="182"/>
      <c r="DJL1" s="182"/>
      <c r="DJM1" s="182"/>
      <c r="DJN1" s="182"/>
      <c r="DJO1" s="182"/>
      <c r="DJP1" s="182"/>
      <c r="DJQ1" s="182"/>
      <c r="DJR1" s="182"/>
      <c r="DJS1" s="182"/>
      <c r="DJT1" s="182"/>
      <c r="DJU1" s="182"/>
      <c r="DJV1" s="182"/>
      <c r="DJW1" s="182"/>
      <c r="DJX1" s="182"/>
      <c r="DJY1" s="182"/>
      <c r="DJZ1" s="182"/>
      <c r="DKA1" s="182"/>
      <c r="DKB1" s="182"/>
      <c r="DKC1" s="182"/>
      <c r="DKD1" s="182"/>
      <c r="DKE1" s="182"/>
      <c r="DKF1" s="182"/>
      <c r="DKG1" s="182"/>
      <c r="DKH1" s="182"/>
      <c r="DKI1" s="182"/>
      <c r="DKJ1" s="182"/>
      <c r="DKK1" s="182"/>
      <c r="DKL1" s="182"/>
      <c r="DKM1" s="182"/>
      <c r="DKN1" s="182"/>
      <c r="DKO1" s="182"/>
      <c r="DKP1" s="182"/>
      <c r="DKQ1" s="182"/>
      <c r="DKR1" s="182"/>
      <c r="DKS1" s="182"/>
      <c r="DKT1" s="182"/>
      <c r="DKU1" s="182"/>
      <c r="DKV1" s="182"/>
      <c r="DKW1" s="182"/>
      <c r="DKX1" s="182"/>
      <c r="DKY1" s="182"/>
      <c r="DKZ1" s="182"/>
      <c r="DLA1" s="182"/>
      <c r="DLB1" s="182"/>
      <c r="DLC1" s="182"/>
      <c r="DLD1" s="182"/>
      <c r="DLE1" s="182"/>
      <c r="DLF1" s="182"/>
      <c r="DLG1" s="182"/>
      <c r="DLH1" s="182"/>
      <c r="DLI1" s="182"/>
      <c r="DLJ1" s="182"/>
      <c r="DLK1" s="182"/>
      <c r="DLL1" s="182"/>
      <c r="DLM1" s="182"/>
      <c r="DLN1" s="182"/>
      <c r="DLO1" s="182"/>
      <c r="DLP1" s="182"/>
      <c r="DLQ1" s="182"/>
      <c r="DLR1" s="182"/>
      <c r="DLS1" s="182"/>
      <c r="DLT1" s="182"/>
      <c r="DLU1" s="182"/>
      <c r="DLV1" s="182"/>
      <c r="DLW1" s="182"/>
      <c r="DLX1" s="182"/>
      <c r="DLY1" s="182"/>
      <c r="DLZ1" s="182"/>
      <c r="DMA1" s="182"/>
      <c r="DMB1" s="182"/>
      <c r="DMC1" s="182"/>
      <c r="DMD1" s="182"/>
      <c r="DME1" s="182"/>
      <c r="DMF1" s="182"/>
      <c r="DMG1" s="182"/>
      <c r="DMH1" s="182"/>
      <c r="DMI1" s="182"/>
      <c r="DMJ1" s="182"/>
      <c r="DMK1" s="182"/>
      <c r="DML1" s="182"/>
      <c r="DMM1" s="182"/>
      <c r="DMN1" s="182"/>
      <c r="DMO1" s="182"/>
      <c r="DMP1" s="182"/>
      <c r="DMQ1" s="182"/>
      <c r="DMR1" s="182"/>
      <c r="DMS1" s="182"/>
      <c r="DMT1" s="182"/>
      <c r="DMU1" s="182"/>
      <c r="DMV1" s="182"/>
      <c r="DMW1" s="182"/>
      <c r="DMX1" s="182"/>
      <c r="DMY1" s="182"/>
      <c r="DMZ1" s="182"/>
      <c r="DNA1" s="182"/>
      <c r="DNB1" s="182"/>
      <c r="DNC1" s="182"/>
      <c r="DND1" s="182"/>
      <c r="DNE1" s="182"/>
      <c r="DNF1" s="182"/>
      <c r="DNG1" s="182"/>
      <c r="DNH1" s="182"/>
      <c r="DNI1" s="182"/>
      <c r="DNJ1" s="182"/>
      <c r="DNK1" s="182"/>
      <c r="DNL1" s="182"/>
      <c r="DNM1" s="182"/>
      <c r="DNN1" s="182"/>
      <c r="DNO1" s="182"/>
      <c r="DNP1" s="182"/>
      <c r="DNQ1" s="182"/>
      <c r="DNR1" s="182"/>
      <c r="DNS1" s="182"/>
      <c r="DNT1" s="182"/>
      <c r="DNU1" s="182"/>
      <c r="DNV1" s="182"/>
      <c r="DNW1" s="182"/>
      <c r="DNX1" s="182"/>
      <c r="DNY1" s="182"/>
      <c r="DNZ1" s="182"/>
      <c r="DOA1" s="182"/>
      <c r="DOB1" s="182"/>
      <c r="DOC1" s="182"/>
      <c r="DOD1" s="182"/>
      <c r="DOE1" s="182"/>
      <c r="DOF1" s="182"/>
      <c r="DOG1" s="182"/>
      <c r="DOH1" s="182"/>
      <c r="DOI1" s="182"/>
      <c r="DOJ1" s="182"/>
      <c r="DOK1" s="182"/>
      <c r="DOL1" s="182"/>
      <c r="DOM1" s="182"/>
      <c r="DON1" s="182"/>
      <c r="DOO1" s="182"/>
      <c r="DOP1" s="182"/>
      <c r="DOQ1" s="182"/>
      <c r="DOR1" s="182"/>
      <c r="DOS1" s="182"/>
      <c r="DOT1" s="182"/>
      <c r="DOU1" s="182"/>
      <c r="DOV1" s="182"/>
      <c r="DOW1" s="182"/>
      <c r="DOX1" s="182"/>
      <c r="DOY1" s="182"/>
      <c r="DOZ1" s="182"/>
      <c r="DPA1" s="182"/>
      <c r="DPB1" s="182"/>
      <c r="DPC1" s="182"/>
      <c r="DPD1" s="182"/>
      <c r="DPE1" s="182"/>
      <c r="DPF1" s="182"/>
      <c r="DPG1" s="182"/>
      <c r="DPH1" s="182"/>
      <c r="DPI1" s="182"/>
      <c r="DPJ1" s="182"/>
      <c r="DPK1" s="182"/>
      <c r="DPL1" s="182"/>
      <c r="DPM1" s="182"/>
      <c r="DPN1" s="182"/>
      <c r="DPO1" s="182"/>
      <c r="DPP1" s="182"/>
      <c r="DPQ1" s="182"/>
      <c r="DPR1" s="182"/>
      <c r="DPS1" s="182"/>
      <c r="DPT1" s="182"/>
      <c r="DPU1" s="182"/>
      <c r="DPV1" s="182"/>
      <c r="DPW1" s="182"/>
      <c r="DPX1" s="182"/>
      <c r="DPY1" s="182"/>
      <c r="DPZ1" s="182"/>
      <c r="DQA1" s="182"/>
      <c r="DQB1" s="182"/>
      <c r="DQC1" s="182"/>
      <c r="DQD1" s="182"/>
      <c r="DQE1" s="182"/>
      <c r="DQF1" s="182"/>
      <c r="DQG1" s="182"/>
      <c r="DQH1" s="182"/>
      <c r="DQI1" s="182"/>
      <c r="DQJ1" s="182"/>
      <c r="DQK1" s="182"/>
      <c r="DQL1" s="182"/>
      <c r="DQM1" s="182"/>
      <c r="DQN1" s="182"/>
      <c r="DQO1" s="182"/>
      <c r="DQP1" s="182"/>
      <c r="DQQ1" s="182"/>
      <c r="DQR1" s="182"/>
      <c r="DQS1" s="182"/>
      <c r="DQT1" s="182"/>
      <c r="DQU1" s="182"/>
      <c r="DQV1" s="182"/>
      <c r="DQW1" s="182"/>
      <c r="DQX1" s="182"/>
      <c r="DQY1" s="182"/>
      <c r="DQZ1" s="182"/>
      <c r="DRA1" s="182"/>
      <c r="DRB1" s="182"/>
      <c r="DRC1" s="182"/>
      <c r="DRD1" s="182"/>
      <c r="DRE1" s="182"/>
      <c r="DRF1" s="182"/>
      <c r="DRG1" s="182"/>
      <c r="DRH1" s="182"/>
      <c r="DRI1" s="182"/>
      <c r="DRJ1" s="182"/>
      <c r="DRK1" s="182"/>
      <c r="DRL1" s="182"/>
      <c r="DRM1" s="182"/>
      <c r="DRN1" s="182"/>
      <c r="DRO1" s="182"/>
      <c r="DRP1" s="182"/>
      <c r="DRQ1" s="182"/>
      <c r="DRR1" s="182"/>
      <c r="DRS1" s="182"/>
      <c r="DRT1" s="182"/>
      <c r="DRU1" s="182"/>
      <c r="DRV1" s="182"/>
      <c r="DRW1" s="182"/>
      <c r="DRX1" s="182"/>
      <c r="DRY1" s="182"/>
      <c r="DRZ1" s="182"/>
      <c r="DSA1" s="182"/>
      <c r="DSB1" s="182"/>
      <c r="DSC1" s="182"/>
      <c r="DSD1" s="182"/>
      <c r="DSE1" s="182"/>
      <c r="DSF1" s="182"/>
      <c r="DSG1" s="182"/>
      <c r="DSH1" s="182"/>
      <c r="DSI1" s="182"/>
      <c r="DSJ1" s="182"/>
      <c r="DSK1" s="182"/>
      <c r="DSL1" s="182"/>
      <c r="DSM1" s="182"/>
      <c r="DSN1" s="182"/>
      <c r="DSO1" s="182"/>
      <c r="DSP1" s="182"/>
      <c r="DSQ1" s="182"/>
      <c r="DSR1" s="182"/>
      <c r="DSS1" s="182"/>
      <c r="DST1" s="182"/>
      <c r="DSU1" s="182"/>
      <c r="DSV1" s="182"/>
      <c r="DSW1" s="182"/>
      <c r="DSX1" s="182"/>
      <c r="DSY1" s="182"/>
      <c r="DSZ1" s="182"/>
      <c r="DTA1" s="182"/>
      <c r="DTB1" s="182"/>
      <c r="DTC1" s="182"/>
      <c r="DTD1" s="182"/>
      <c r="DTE1" s="182"/>
      <c r="DTF1" s="182"/>
      <c r="DTG1" s="182"/>
      <c r="DTH1" s="182"/>
      <c r="DTI1" s="182"/>
      <c r="DTJ1" s="182"/>
      <c r="DTK1" s="182"/>
      <c r="DTL1" s="182"/>
      <c r="DTM1" s="182"/>
      <c r="DTN1" s="182"/>
      <c r="DTO1" s="182"/>
      <c r="DTP1" s="182"/>
      <c r="DTQ1" s="182"/>
      <c r="DTR1" s="182"/>
      <c r="DTS1" s="182"/>
      <c r="DTT1" s="182"/>
      <c r="DTU1" s="182"/>
      <c r="DTV1" s="182"/>
      <c r="DTW1" s="182"/>
      <c r="DTX1" s="182"/>
      <c r="DTY1" s="182"/>
      <c r="DTZ1" s="182"/>
      <c r="DUA1" s="182"/>
      <c r="DUB1" s="182"/>
      <c r="DUC1" s="182"/>
      <c r="DUD1" s="182"/>
      <c r="DUE1" s="182"/>
      <c r="DUF1" s="182"/>
      <c r="DUG1" s="182"/>
      <c r="DUH1" s="182"/>
      <c r="DUI1" s="182"/>
      <c r="DUJ1" s="182"/>
      <c r="DUK1" s="182"/>
      <c r="DUL1" s="182"/>
      <c r="DUM1" s="182"/>
      <c r="DUN1" s="182"/>
      <c r="DUO1" s="182"/>
      <c r="DUP1" s="182"/>
      <c r="DUQ1" s="182"/>
      <c r="DUR1" s="182"/>
      <c r="DUS1" s="182"/>
      <c r="DUT1" s="182"/>
      <c r="DUU1" s="182"/>
      <c r="DUV1" s="182"/>
      <c r="DUW1" s="182"/>
      <c r="DUX1" s="182"/>
      <c r="DUY1" s="182"/>
      <c r="DUZ1" s="182"/>
      <c r="DVA1" s="182"/>
      <c r="DVB1" s="182"/>
      <c r="DVC1" s="182"/>
      <c r="DVD1" s="182"/>
      <c r="DVE1" s="182"/>
      <c r="DVF1" s="182"/>
      <c r="DVG1" s="182"/>
      <c r="DVH1" s="182"/>
      <c r="DVI1" s="182"/>
      <c r="DVJ1" s="182"/>
      <c r="DVK1" s="182"/>
      <c r="DVL1" s="182"/>
      <c r="DVM1" s="182"/>
      <c r="DVN1" s="182"/>
      <c r="DVO1" s="182"/>
      <c r="DVP1" s="182"/>
      <c r="DVQ1" s="182"/>
      <c r="DVR1" s="182"/>
      <c r="DVS1" s="182"/>
      <c r="DVT1" s="182"/>
      <c r="DVU1" s="182"/>
      <c r="DVV1" s="182"/>
      <c r="DVW1" s="182"/>
      <c r="DVX1" s="182"/>
      <c r="DVY1" s="182"/>
      <c r="DVZ1" s="182"/>
      <c r="DWA1" s="182"/>
      <c r="DWB1" s="182"/>
      <c r="DWC1" s="182"/>
      <c r="DWD1" s="182"/>
      <c r="DWE1" s="182"/>
      <c r="DWF1" s="182"/>
      <c r="DWG1" s="182"/>
      <c r="DWH1" s="182"/>
      <c r="DWI1" s="182"/>
      <c r="DWJ1" s="182"/>
      <c r="DWK1" s="182"/>
      <c r="DWL1" s="182"/>
      <c r="DWM1" s="182"/>
      <c r="DWN1" s="182"/>
      <c r="DWO1" s="182"/>
      <c r="DWP1" s="182"/>
      <c r="DWQ1" s="182"/>
      <c r="DWR1" s="182"/>
      <c r="DWS1" s="182"/>
      <c r="DWT1" s="182"/>
      <c r="DWU1" s="182"/>
      <c r="DWV1" s="182"/>
      <c r="DWW1" s="182"/>
      <c r="DWX1" s="182"/>
      <c r="DWY1" s="182"/>
      <c r="DWZ1" s="182"/>
      <c r="DXA1" s="182"/>
      <c r="DXB1" s="182"/>
      <c r="DXC1" s="182"/>
      <c r="DXD1" s="182"/>
      <c r="DXE1" s="182"/>
      <c r="DXF1" s="182"/>
      <c r="DXG1" s="182"/>
      <c r="DXH1" s="182"/>
      <c r="DXI1" s="182"/>
      <c r="DXJ1" s="182"/>
      <c r="DXK1" s="182"/>
      <c r="DXL1" s="182"/>
      <c r="DXM1" s="182"/>
      <c r="DXN1" s="182"/>
      <c r="DXO1" s="182"/>
      <c r="DXP1" s="182"/>
      <c r="DXQ1" s="182"/>
      <c r="DXR1" s="182"/>
      <c r="DXS1" s="182"/>
      <c r="DXT1" s="182"/>
      <c r="DXU1" s="182"/>
      <c r="DXV1" s="182"/>
      <c r="DXW1" s="182"/>
      <c r="DXX1" s="182"/>
      <c r="DXY1" s="182"/>
      <c r="DXZ1" s="182"/>
      <c r="DYA1" s="182"/>
      <c r="DYB1" s="182"/>
      <c r="DYC1" s="182"/>
      <c r="DYD1" s="182"/>
      <c r="DYE1" s="182"/>
      <c r="DYF1" s="182"/>
      <c r="DYG1" s="182"/>
      <c r="DYH1" s="182"/>
      <c r="DYI1" s="182"/>
      <c r="DYJ1" s="182"/>
      <c r="DYK1" s="182"/>
      <c r="DYL1" s="182"/>
      <c r="DYM1" s="182"/>
      <c r="DYN1" s="182"/>
      <c r="DYO1" s="182"/>
      <c r="DYP1" s="182"/>
      <c r="DYQ1" s="182"/>
      <c r="DYR1" s="182"/>
      <c r="DYS1" s="182"/>
      <c r="DYT1" s="182"/>
      <c r="DYU1" s="182"/>
      <c r="DYV1" s="182"/>
      <c r="DYW1" s="182"/>
      <c r="DYX1" s="182"/>
      <c r="DYY1" s="182"/>
      <c r="DYZ1" s="182"/>
      <c r="DZA1" s="182"/>
      <c r="DZB1" s="182"/>
      <c r="DZC1" s="182"/>
      <c r="DZD1" s="182"/>
      <c r="DZE1" s="182"/>
      <c r="DZF1" s="182"/>
      <c r="DZG1" s="182"/>
      <c r="DZH1" s="182"/>
      <c r="DZI1" s="182"/>
      <c r="DZJ1" s="182"/>
      <c r="DZK1" s="182"/>
      <c r="DZL1" s="182"/>
      <c r="DZM1" s="182"/>
      <c r="DZN1" s="182"/>
      <c r="DZO1" s="182"/>
      <c r="DZP1" s="182"/>
      <c r="DZQ1" s="182"/>
      <c r="DZR1" s="182"/>
      <c r="DZS1" s="182"/>
      <c r="DZT1" s="182"/>
      <c r="DZU1" s="182"/>
      <c r="DZV1" s="182"/>
      <c r="DZW1" s="182"/>
      <c r="DZX1" s="182"/>
      <c r="DZY1" s="182"/>
      <c r="DZZ1" s="182"/>
      <c r="EAA1" s="182"/>
      <c r="EAB1" s="182"/>
      <c r="EAC1" s="182"/>
      <c r="EAD1" s="182"/>
      <c r="EAE1" s="182"/>
      <c r="EAF1" s="182"/>
      <c r="EAG1" s="182"/>
      <c r="EAH1" s="182"/>
      <c r="EAI1" s="182"/>
      <c r="EAJ1" s="182"/>
      <c r="EAK1" s="182"/>
      <c r="EAL1" s="182"/>
      <c r="EAM1" s="182"/>
      <c r="EAN1" s="182"/>
      <c r="EAO1" s="182"/>
      <c r="EAP1" s="182"/>
      <c r="EAQ1" s="182"/>
      <c r="EAR1" s="182"/>
      <c r="EAS1" s="182"/>
      <c r="EAT1" s="182"/>
      <c r="EAU1" s="182"/>
      <c r="EAV1" s="182"/>
      <c r="EAW1" s="182"/>
      <c r="EAX1" s="182"/>
      <c r="EAY1" s="182"/>
      <c r="EAZ1" s="182"/>
      <c r="EBA1" s="182"/>
      <c r="EBB1" s="182"/>
      <c r="EBC1" s="182"/>
      <c r="EBD1" s="182"/>
      <c r="EBE1" s="182"/>
      <c r="EBF1" s="182"/>
      <c r="EBG1" s="182"/>
      <c r="EBH1" s="182"/>
      <c r="EBI1" s="182"/>
      <c r="EBJ1" s="182"/>
      <c r="EBK1" s="182"/>
      <c r="EBL1" s="182"/>
      <c r="EBM1" s="182"/>
      <c r="EBN1" s="182"/>
      <c r="EBO1" s="182"/>
      <c r="EBP1" s="182"/>
      <c r="EBQ1" s="182"/>
      <c r="EBR1" s="182"/>
      <c r="EBS1" s="182"/>
      <c r="EBT1" s="182"/>
      <c r="EBU1" s="182"/>
      <c r="EBV1" s="182"/>
      <c r="EBW1" s="182"/>
      <c r="EBX1" s="182"/>
      <c r="EBY1" s="182"/>
      <c r="EBZ1" s="182"/>
      <c r="ECA1" s="182"/>
      <c r="ECB1" s="182"/>
      <c r="ECC1" s="182"/>
      <c r="ECD1" s="182"/>
      <c r="ECE1" s="182"/>
      <c r="ECF1" s="182"/>
      <c r="ECG1" s="182"/>
      <c r="ECH1" s="182"/>
      <c r="ECI1" s="182"/>
      <c r="ECJ1" s="182"/>
      <c r="ECK1" s="182"/>
      <c r="ECL1" s="182"/>
      <c r="ECM1" s="182"/>
      <c r="ECN1" s="182"/>
      <c r="ECO1" s="182"/>
      <c r="ECP1" s="182"/>
      <c r="ECQ1" s="182"/>
      <c r="ECR1" s="182"/>
      <c r="ECS1" s="182"/>
      <c r="ECT1" s="182"/>
      <c r="ECU1" s="182"/>
      <c r="ECV1" s="182"/>
      <c r="ECW1" s="182"/>
      <c r="ECX1" s="182"/>
      <c r="ECY1" s="182"/>
      <c r="ECZ1" s="182"/>
      <c r="EDA1" s="182"/>
      <c r="EDB1" s="182"/>
      <c r="EDC1" s="182"/>
      <c r="EDD1" s="182"/>
      <c r="EDE1" s="182"/>
      <c r="EDF1" s="182"/>
      <c r="EDG1" s="182"/>
      <c r="EDH1" s="182"/>
      <c r="EDI1" s="182"/>
      <c r="EDJ1" s="182"/>
      <c r="EDK1" s="182"/>
      <c r="EDL1" s="182"/>
      <c r="EDM1" s="182"/>
      <c r="EDN1" s="182"/>
      <c r="EDO1" s="182"/>
      <c r="EDP1" s="182"/>
      <c r="EDQ1" s="182"/>
      <c r="EDR1" s="182"/>
      <c r="EDS1" s="182"/>
      <c r="EDT1" s="182"/>
      <c r="EDU1" s="182"/>
      <c r="EDV1" s="182"/>
      <c r="EDW1" s="182"/>
      <c r="EDX1" s="182"/>
      <c r="EDY1" s="182"/>
      <c r="EDZ1" s="182"/>
      <c r="EEA1" s="182"/>
      <c r="EEB1" s="182"/>
      <c r="EEC1" s="182"/>
      <c r="EED1" s="182"/>
      <c r="EEE1" s="182"/>
      <c r="EEF1" s="182"/>
      <c r="EEG1" s="182"/>
      <c r="EEH1" s="182"/>
      <c r="EEI1" s="182"/>
      <c r="EEJ1" s="182"/>
      <c r="EEK1" s="182"/>
      <c r="EEL1" s="182"/>
      <c r="EEM1" s="182"/>
      <c r="EEN1" s="182"/>
      <c r="EEO1" s="182"/>
      <c r="EEP1" s="182"/>
      <c r="EEQ1" s="182"/>
      <c r="EER1" s="182"/>
      <c r="EES1" s="182"/>
      <c r="EET1" s="182"/>
      <c r="EEU1" s="182"/>
      <c r="EEV1" s="182"/>
      <c r="EEW1" s="182"/>
      <c r="EEX1" s="182"/>
      <c r="EEY1" s="182"/>
      <c r="EEZ1" s="182"/>
      <c r="EFA1" s="182"/>
      <c r="EFB1" s="182"/>
      <c r="EFC1" s="182"/>
      <c r="EFD1" s="182"/>
      <c r="EFE1" s="182"/>
      <c r="EFF1" s="182"/>
      <c r="EFG1" s="182"/>
      <c r="EFH1" s="182"/>
      <c r="EFI1" s="182"/>
      <c r="EFJ1" s="182"/>
      <c r="EFK1" s="182"/>
      <c r="EFL1" s="182"/>
      <c r="EFM1" s="182"/>
      <c r="EFN1" s="182"/>
      <c r="EFO1" s="182"/>
      <c r="EFP1" s="182"/>
      <c r="EFQ1" s="182"/>
      <c r="EFR1" s="182"/>
      <c r="EFS1" s="182"/>
      <c r="EFT1" s="182"/>
      <c r="EFU1" s="182"/>
      <c r="EFV1" s="182"/>
      <c r="EFW1" s="182"/>
      <c r="EFX1" s="182"/>
      <c r="EFY1" s="182"/>
      <c r="EFZ1" s="182"/>
      <c r="EGA1" s="182"/>
      <c r="EGB1" s="182"/>
      <c r="EGC1" s="182"/>
      <c r="EGD1" s="182"/>
      <c r="EGE1" s="182"/>
      <c r="EGF1" s="182"/>
      <c r="EGG1" s="182"/>
      <c r="EGH1" s="182"/>
      <c r="EGI1" s="182"/>
      <c r="EGJ1" s="182"/>
      <c r="EGK1" s="182"/>
      <c r="EGL1" s="182"/>
      <c r="EGM1" s="182"/>
      <c r="EGN1" s="182"/>
      <c r="EGO1" s="182"/>
      <c r="EGP1" s="182"/>
      <c r="EGQ1" s="182"/>
      <c r="EGR1" s="182"/>
      <c r="EGS1" s="182"/>
      <c r="EGT1" s="182"/>
      <c r="EGU1" s="182"/>
      <c r="EGV1" s="182"/>
      <c r="EGW1" s="182"/>
      <c r="EGX1" s="182"/>
      <c r="EGY1" s="182"/>
      <c r="EGZ1" s="182"/>
      <c r="EHA1" s="182"/>
      <c r="EHB1" s="182"/>
      <c r="EHC1" s="182"/>
      <c r="EHD1" s="182"/>
      <c r="EHE1" s="182"/>
      <c r="EHF1" s="182"/>
      <c r="EHG1" s="182"/>
      <c r="EHH1" s="182"/>
      <c r="EHI1" s="182"/>
      <c r="EHJ1" s="182"/>
      <c r="EHK1" s="182"/>
      <c r="EHL1" s="182"/>
      <c r="EHM1" s="182"/>
      <c r="EHN1" s="182"/>
      <c r="EHO1" s="182"/>
      <c r="EHP1" s="182"/>
      <c r="EHQ1" s="182"/>
      <c r="EHR1" s="182"/>
      <c r="EHS1" s="182"/>
      <c r="EHT1" s="182"/>
      <c r="EHU1" s="182"/>
      <c r="EHV1" s="182"/>
      <c r="EHW1" s="182"/>
      <c r="EHX1" s="182"/>
      <c r="EHY1" s="182"/>
      <c r="EHZ1" s="182"/>
      <c r="EIA1" s="182"/>
      <c r="EIB1" s="182"/>
      <c r="EIC1" s="182"/>
      <c r="EID1" s="182"/>
      <c r="EIE1" s="182"/>
      <c r="EIF1" s="182"/>
      <c r="EIG1" s="182"/>
      <c r="EIH1" s="182"/>
      <c r="EII1" s="182"/>
      <c r="EIJ1" s="182"/>
      <c r="EIK1" s="182"/>
      <c r="EIL1" s="182"/>
      <c r="EIM1" s="182"/>
      <c r="EIN1" s="182"/>
      <c r="EIO1" s="182"/>
      <c r="EIP1" s="182"/>
      <c r="EIQ1" s="182"/>
      <c r="EIR1" s="182"/>
      <c r="EIS1" s="182"/>
      <c r="EIT1" s="182"/>
      <c r="EIU1" s="182"/>
      <c r="EIV1" s="182"/>
      <c r="EIW1" s="182"/>
      <c r="EIX1" s="182"/>
      <c r="EIY1" s="182"/>
      <c r="EIZ1" s="182"/>
      <c r="EJA1" s="182"/>
      <c r="EJB1" s="182"/>
      <c r="EJC1" s="182"/>
      <c r="EJD1" s="182"/>
      <c r="EJE1" s="182"/>
      <c r="EJF1" s="182"/>
      <c r="EJG1" s="182"/>
      <c r="EJH1" s="182"/>
      <c r="EJI1" s="182"/>
      <c r="EJJ1" s="182"/>
      <c r="EJK1" s="182"/>
      <c r="EJL1" s="182"/>
      <c r="EJM1" s="182"/>
      <c r="EJN1" s="182"/>
      <c r="EJO1" s="182"/>
      <c r="EJP1" s="182"/>
      <c r="EJQ1" s="182"/>
      <c r="EJR1" s="182"/>
      <c r="EJS1" s="182"/>
      <c r="EJT1" s="182"/>
      <c r="EJU1" s="182"/>
      <c r="EJV1" s="182"/>
      <c r="EJW1" s="182"/>
      <c r="EJX1" s="182"/>
      <c r="EJY1" s="182"/>
      <c r="EJZ1" s="182"/>
      <c r="EKA1" s="182"/>
      <c r="EKB1" s="182"/>
      <c r="EKC1" s="182"/>
      <c r="EKD1" s="182"/>
      <c r="EKE1" s="182"/>
      <c r="EKF1" s="182"/>
      <c r="EKG1" s="182"/>
      <c r="EKH1" s="182"/>
      <c r="EKI1" s="182"/>
      <c r="EKJ1" s="182"/>
      <c r="EKK1" s="182"/>
      <c r="EKL1" s="182"/>
      <c r="EKM1" s="182"/>
      <c r="EKN1" s="182"/>
      <c r="EKO1" s="182"/>
      <c r="EKP1" s="182"/>
      <c r="EKQ1" s="182"/>
      <c r="EKR1" s="182"/>
      <c r="EKS1" s="182"/>
      <c r="EKT1" s="182"/>
      <c r="EKU1" s="182"/>
      <c r="EKV1" s="182"/>
      <c r="EKW1" s="182"/>
      <c r="EKX1" s="182"/>
      <c r="EKY1" s="182"/>
      <c r="EKZ1" s="182"/>
      <c r="ELA1" s="182"/>
      <c r="ELB1" s="182"/>
      <c r="ELC1" s="182"/>
      <c r="ELD1" s="182"/>
      <c r="ELE1" s="182"/>
      <c r="ELF1" s="182"/>
      <c r="ELG1" s="182"/>
      <c r="ELH1" s="182"/>
      <c r="ELI1" s="182"/>
      <c r="ELJ1" s="182"/>
      <c r="ELK1" s="182"/>
      <c r="ELL1" s="182"/>
      <c r="ELM1" s="182"/>
      <c r="ELN1" s="182"/>
      <c r="ELO1" s="182"/>
      <c r="ELP1" s="182"/>
      <c r="ELQ1" s="182"/>
      <c r="ELR1" s="182"/>
      <c r="ELS1" s="182"/>
      <c r="ELT1" s="182"/>
      <c r="ELU1" s="182"/>
      <c r="ELV1" s="182"/>
      <c r="ELW1" s="182"/>
      <c r="ELX1" s="182"/>
      <c r="ELY1" s="182"/>
      <c r="ELZ1" s="182"/>
      <c r="EMA1" s="182"/>
      <c r="EMB1" s="182"/>
      <c r="EMC1" s="182"/>
      <c r="EMD1" s="182"/>
      <c r="EME1" s="182"/>
      <c r="EMF1" s="182"/>
      <c r="EMG1" s="182"/>
      <c r="EMH1" s="182"/>
      <c r="EMI1" s="182"/>
      <c r="EMJ1" s="182"/>
      <c r="EMK1" s="182"/>
      <c r="EML1" s="182"/>
      <c r="EMM1" s="182"/>
      <c r="EMN1" s="182"/>
      <c r="EMO1" s="182"/>
      <c r="EMP1" s="182"/>
      <c r="EMQ1" s="182"/>
      <c r="EMR1" s="182"/>
      <c r="EMS1" s="182"/>
      <c r="EMT1" s="182"/>
      <c r="EMU1" s="182"/>
      <c r="EMV1" s="182"/>
      <c r="EMW1" s="182"/>
      <c r="EMX1" s="182"/>
      <c r="EMY1" s="182"/>
      <c r="EMZ1" s="182"/>
      <c r="ENA1" s="182"/>
      <c r="ENB1" s="182"/>
      <c r="ENC1" s="182"/>
      <c r="END1" s="182"/>
      <c r="ENE1" s="182"/>
      <c r="ENF1" s="182"/>
      <c r="ENG1" s="182"/>
      <c r="ENH1" s="182"/>
      <c r="ENI1" s="182"/>
      <c r="ENJ1" s="182"/>
      <c r="ENK1" s="182"/>
      <c r="ENL1" s="182"/>
      <c r="ENM1" s="182"/>
      <c r="ENN1" s="182"/>
      <c r="ENO1" s="182"/>
      <c r="ENP1" s="182"/>
      <c r="ENQ1" s="182"/>
      <c r="ENR1" s="182"/>
      <c r="ENS1" s="182"/>
      <c r="ENT1" s="182"/>
      <c r="ENU1" s="182"/>
      <c r="ENV1" s="182"/>
      <c r="ENW1" s="182"/>
      <c r="ENX1" s="182"/>
      <c r="ENY1" s="182"/>
      <c r="ENZ1" s="182"/>
      <c r="EOA1" s="182"/>
      <c r="EOB1" s="182"/>
      <c r="EOC1" s="182"/>
      <c r="EOD1" s="182"/>
      <c r="EOE1" s="182"/>
      <c r="EOF1" s="182"/>
      <c r="EOG1" s="182"/>
      <c r="EOH1" s="182"/>
      <c r="EOI1" s="182"/>
      <c r="EOJ1" s="182"/>
      <c r="EOK1" s="182"/>
      <c r="EOL1" s="182"/>
      <c r="EOM1" s="182"/>
      <c r="EON1" s="182"/>
      <c r="EOO1" s="182"/>
      <c r="EOP1" s="182"/>
      <c r="EOQ1" s="182"/>
      <c r="EOR1" s="182"/>
      <c r="EOS1" s="182"/>
      <c r="EOT1" s="182"/>
      <c r="EOU1" s="182"/>
      <c r="EOV1" s="182"/>
      <c r="EOW1" s="182"/>
      <c r="EOX1" s="182"/>
      <c r="EOY1" s="182"/>
      <c r="EOZ1" s="182"/>
      <c r="EPA1" s="182"/>
      <c r="EPB1" s="182"/>
      <c r="EPC1" s="182"/>
      <c r="EPD1" s="182"/>
      <c r="EPE1" s="182"/>
      <c r="EPF1" s="182"/>
      <c r="EPG1" s="182"/>
      <c r="EPH1" s="182"/>
      <c r="EPI1" s="182"/>
      <c r="EPJ1" s="182"/>
      <c r="EPK1" s="182"/>
      <c r="EPL1" s="182"/>
      <c r="EPM1" s="182"/>
      <c r="EPN1" s="182"/>
      <c r="EPO1" s="182"/>
      <c r="EPP1" s="182"/>
      <c r="EPQ1" s="182"/>
      <c r="EPR1" s="182"/>
      <c r="EPS1" s="182"/>
      <c r="EPT1" s="182"/>
      <c r="EPU1" s="182"/>
      <c r="EPV1" s="182"/>
      <c r="EPW1" s="182"/>
      <c r="EPX1" s="182"/>
      <c r="EPY1" s="182"/>
      <c r="EPZ1" s="182"/>
      <c r="EQA1" s="182"/>
      <c r="EQB1" s="182"/>
      <c r="EQC1" s="182"/>
      <c r="EQD1" s="182"/>
      <c r="EQE1" s="182"/>
      <c r="EQF1" s="182"/>
      <c r="EQG1" s="182"/>
      <c r="EQH1" s="182"/>
      <c r="EQI1" s="182"/>
      <c r="EQJ1" s="182"/>
      <c r="EQK1" s="182"/>
      <c r="EQL1" s="182"/>
      <c r="EQM1" s="182"/>
      <c r="EQN1" s="182"/>
      <c r="EQO1" s="182"/>
      <c r="EQP1" s="182"/>
      <c r="EQQ1" s="182"/>
      <c r="EQR1" s="182"/>
      <c r="EQS1" s="182"/>
      <c r="EQT1" s="182"/>
      <c r="EQU1" s="182"/>
      <c r="EQV1" s="182"/>
      <c r="EQW1" s="182"/>
      <c r="EQX1" s="182"/>
      <c r="EQY1" s="182"/>
      <c r="EQZ1" s="182"/>
      <c r="ERA1" s="182"/>
      <c r="ERB1" s="182"/>
      <c r="ERC1" s="182"/>
      <c r="ERD1" s="182"/>
      <c r="ERE1" s="182"/>
      <c r="ERF1" s="182"/>
      <c r="ERG1" s="182"/>
      <c r="ERH1" s="182"/>
      <c r="ERI1" s="182"/>
      <c r="ERJ1" s="182"/>
      <c r="ERK1" s="182"/>
      <c r="ERL1" s="182"/>
      <c r="ERM1" s="182"/>
      <c r="ERN1" s="182"/>
      <c r="ERO1" s="182"/>
      <c r="ERP1" s="182"/>
      <c r="ERQ1" s="182"/>
      <c r="ERR1" s="182"/>
      <c r="ERS1" s="182"/>
      <c r="ERT1" s="182"/>
      <c r="ERU1" s="182"/>
      <c r="ERV1" s="182"/>
      <c r="ERW1" s="182"/>
      <c r="ERX1" s="182"/>
      <c r="ERY1" s="182"/>
      <c r="ERZ1" s="182"/>
      <c r="ESA1" s="182"/>
      <c r="ESB1" s="182"/>
      <c r="ESC1" s="182"/>
      <c r="ESD1" s="182"/>
      <c r="ESE1" s="182"/>
      <c r="ESF1" s="182"/>
      <c r="ESG1" s="182"/>
      <c r="ESH1" s="182"/>
      <c r="ESI1" s="182"/>
      <c r="ESJ1" s="182"/>
      <c r="ESK1" s="182"/>
      <c r="ESL1" s="182"/>
      <c r="ESM1" s="182"/>
      <c r="ESN1" s="182"/>
      <c r="ESO1" s="182"/>
      <c r="ESP1" s="182"/>
      <c r="ESQ1" s="182"/>
      <c r="ESR1" s="182"/>
      <c r="ESS1" s="182"/>
      <c r="EST1" s="182"/>
      <c r="ESU1" s="182"/>
      <c r="ESV1" s="182"/>
      <c r="ESW1" s="182"/>
      <c r="ESX1" s="182"/>
      <c r="ESY1" s="182"/>
      <c r="ESZ1" s="182"/>
      <c r="ETA1" s="182"/>
      <c r="ETB1" s="182"/>
      <c r="ETC1" s="182"/>
      <c r="ETD1" s="182"/>
      <c r="ETE1" s="182"/>
      <c r="ETF1" s="182"/>
      <c r="ETG1" s="182"/>
      <c r="ETH1" s="182"/>
      <c r="ETI1" s="182"/>
      <c r="ETJ1" s="182"/>
      <c r="ETK1" s="182"/>
      <c r="ETL1" s="182"/>
      <c r="ETM1" s="182"/>
      <c r="ETN1" s="182"/>
      <c r="ETO1" s="182"/>
      <c r="ETP1" s="182"/>
      <c r="ETQ1" s="182"/>
      <c r="ETR1" s="182"/>
      <c r="ETS1" s="182"/>
      <c r="ETT1" s="182"/>
      <c r="ETU1" s="182"/>
      <c r="ETV1" s="182"/>
      <c r="ETW1" s="182"/>
      <c r="ETX1" s="182"/>
      <c r="ETY1" s="182"/>
      <c r="ETZ1" s="182"/>
      <c r="EUA1" s="182"/>
      <c r="EUB1" s="182"/>
      <c r="EUC1" s="182"/>
      <c r="EUD1" s="182"/>
      <c r="EUE1" s="182"/>
      <c r="EUF1" s="182"/>
      <c r="EUG1" s="182"/>
      <c r="EUH1" s="182"/>
      <c r="EUI1" s="182"/>
      <c r="EUJ1" s="182"/>
      <c r="EUK1" s="182"/>
      <c r="EUL1" s="182"/>
      <c r="EUM1" s="182"/>
      <c r="EUN1" s="182"/>
      <c r="EUO1" s="182"/>
      <c r="EUP1" s="182"/>
      <c r="EUQ1" s="182"/>
      <c r="EUR1" s="182"/>
      <c r="EUS1" s="182"/>
      <c r="EUT1" s="182"/>
      <c r="EUU1" s="182"/>
      <c r="EUV1" s="182"/>
      <c r="EUW1" s="182"/>
      <c r="EUX1" s="182"/>
      <c r="EUY1" s="182"/>
      <c r="EUZ1" s="182"/>
      <c r="EVA1" s="182"/>
      <c r="EVB1" s="182"/>
      <c r="EVC1" s="182"/>
      <c r="EVD1" s="182"/>
      <c r="EVE1" s="182"/>
      <c r="EVF1" s="182"/>
      <c r="EVG1" s="182"/>
      <c r="EVH1" s="182"/>
      <c r="EVI1" s="182"/>
      <c r="EVJ1" s="182"/>
      <c r="EVK1" s="182"/>
      <c r="EVL1" s="182"/>
      <c r="EVM1" s="182"/>
      <c r="EVN1" s="182"/>
      <c r="EVO1" s="182"/>
      <c r="EVP1" s="182"/>
      <c r="EVQ1" s="182"/>
      <c r="EVR1" s="182"/>
      <c r="EVS1" s="182"/>
      <c r="EVT1" s="182"/>
      <c r="EVU1" s="182"/>
      <c r="EVV1" s="182"/>
      <c r="EVW1" s="182"/>
      <c r="EVX1" s="182"/>
      <c r="EVY1" s="182"/>
      <c r="EVZ1" s="182"/>
      <c r="EWA1" s="182"/>
      <c r="EWB1" s="182"/>
      <c r="EWC1" s="182"/>
      <c r="EWD1" s="182"/>
      <c r="EWE1" s="182"/>
      <c r="EWF1" s="182"/>
      <c r="EWG1" s="182"/>
      <c r="EWH1" s="182"/>
      <c r="EWI1" s="182"/>
      <c r="EWJ1" s="182"/>
      <c r="EWK1" s="182"/>
      <c r="EWL1" s="182"/>
      <c r="EWM1" s="182"/>
      <c r="EWN1" s="182"/>
      <c r="EWO1" s="182"/>
      <c r="EWP1" s="182"/>
      <c r="EWQ1" s="182"/>
      <c r="EWR1" s="182"/>
      <c r="EWS1" s="182"/>
      <c r="EWT1" s="182"/>
      <c r="EWU1" s="182"/>
      <c r="EWV1" s="182"/>
      <c r="EWW1" s="182"/>
      <c r="EWX1" s="182"/>
      <c r="EWY1" s="182"/>
      <c r="EWZ1" s="182"/>
      <c r="EXA1" s="182"/>
      <c r="EXB1" s="182"/>
      <c r="EXC1" s="182"/>
      <c r="EXD1" s="182"/>
      <c r="EXE1" s="182"/>
      <c r="EXF1" s="182"/>
      <c r="EXG1" s="182"/>
      <c r="EXH1" s="182"/>
      <c r="EXI1" s="182"/>
      <c r="EXJ1" s="182"/>
      <c r="EXK1" s="182"/>
      <c r="EXL1" s="182"/>
      <c r="EXM1" s="182"/>
      <c r="EXN1" s="182"/>
      <c r="EXO1" s="182"/>
      <c r="EXP1" s="182"/>
      <c r="EXQ1" s="182"/>
      <c r="EXR1" s="182"/>
      <c r="EXS1" s="182"/>
      <c r="EXT1" s="182"/>
      <c r="EXU1" s="182"/>
      <c r="EXV1" s="182"/>
      <c r="EXW1" s="182"/>
      <c r="EXX1" s="182"/>
      <c r="EXY1" s="182"/>
      <c r="EXZ1" s="182"/>
      <c r="EYA1" s="182"/>
      <c r="EYB1" s="182"/>
      <c r="EYC1" s="182"/>
      <c r="EYD1" s="182"/>
      <c r="EYE1" s="182"/>
      <c r="EYF1" s="182"/>
      <c r="EYG1" s="182"/>
      <c r="EYH1" s="182"/>
      <c r="EYI1" s="182"/>
      <c r="EYJ1" s="182"/>
      <c r="EYK1" s="182"/>
      <c r="EYL1" s="182"/>
      <c r="EYM1" s="182"/>
      <c r="EYN1" s="182"/>
      <c r="EYO1" s="182"/>
      <c r="EYP1" s="182"/>
      <c r="EYQ1" s="182"/>
      <c r="EYR1" s="182"/>
      <c r="EYS1" s="182"/>
      <c r="EYT1" s="182"/>
      <c r="EYU1" s="182"/>
      <c r="EYV1" s="182"/>
      <c r="EYW1" s="182"/>
      <c r="EYX1" s="182"/>
      <c r="EYY1" s="182"/>
      <c r="EYZ1" s="182"/>
      <c r="EZA1" s="182"/>
      <c r="EZB1" s="182"/>
      <c r="EZC1" s="182"/>
      <c r="EZD1" s="182"/>
      <c r="EZE1" s="182"/>
      <c r="EZF1" s="182"/>
      <c r="EZG1" s="182"/>
      <c r="EZH1" s="182"/>
      <c r="EZI1" s="182"/>
      <c r="EZJ1" s="182"/>
      <c r="EZK1" s="182"/>
      <c r="EZL1" s="182"/>
      <c r="EZM1" s="182"/>
      <c r="EZN1" s="182"/>
      <c r="EZO1" s="182"/>
      <c r="EZP1" s="182"/>
      <c r="EZQ1" s="182"/>
      <c r="EZR1" s="182"/>
      <c r="EZS1" s="182"/>
      <c r="EZT1" s="182"/>
      <c r="EZU1" s="182"/>
      <c r="EZV1" s="182"/>
      <c r="EZW1" s="182"/>
      <c r="EZX1" s="182"/>
      <c r="EZY1" s="182"/>
      <c r="EZZ1" s="182"/>
      <c r="FAA1" s="182"/>
      <c r="FAB1" s="182"/>
      <c r="FAC1" s="182"/>
      <c r="FAD1" s="182"/>
      <c r="FAE1" s="182"/>
      <c r="FAF1" s="182"/>
      <c r="FAG1" s="182"/>
      <c r="FAH1" s="182"/>
      <c r="FAI1" s="182"/>
      <c r="FAJ1" s="182"/>
      <c r="FAK1" s="182"/>
      <c r="FAL1" s="182"/>
      <c r="FAM1" s="182"/>
      <c r="FAN1" s="182"/>
      <c r="FAO1" s="182"/>
      <c r="FAP1" s="182"/>
      <c r="FAQ1" s="182"/>
      <c r="FAR1" s="182"/>
      <c r="FAS1" s="182"/>
      <c r="FAT1" s="182"/>
      <c r="FAU1" s="182"/>
      <c r="FAV1" s="182"/>
      <c r="FAW1" s="182"/>
      <c r="FAX1" s="182"/>
      <c r="FAY1" s="182"/>
      <c r="FAZ1" s="182"/>
      <c r="FBA1" s="182"/>
      <c r="FBB1" s="182"/>
      <c r="FBC1" s="182"/>
      <c r="FBD1" s="182"/>
      <c r="FBE1" s="182"/>
      <c r="FBF1" s="182"/>
      <c r="FBG1" s="182"/>
      <c r="FBH1" s="182"/>
      <c r="FBI1" s="182"/>
      <c r="FBJ1" s="182"/>
      <c r="FBK1" s="182"/>
      <c r="FBL1" s="182"/>
      <c r="FBM1" s="182"/>
      <c r="FBN1" s="182"/>
      <c r="FBO1" s="182"/>
      <c r="FBP1" s="182"/>
      <c r="FBQ1" s="182"/>
      <c r="FBR1" s="182"/>
      <c r="FBS1" s="182"/>
      <c r="FBT1" s="182"/>
      <c r="FBU1" s="182"/>
      <c r="FBV1" s="182"/>
      <c r="FBW1" s="182"/>
      <c r="FBX1" s="182"/>
      <c r="FBY1" s="182"/>
      <c r="FBZ1" s="182"/>
      <c r="FCA1" s="182"/>
      <c r="FCB1" s="182"/>
      <c r="FCC1" s="182"/>
      <c r="FCD1" s="182"/>
      <c r="FCE1" s="182"/>
      <c r="FCF1" s="182"/>
      <c r="FCG1" s="182"/>
      <c r="FCH1" s="182"/>
      <c r="FCI1" s="182"/>
      <c r="FCJ1" s="182"/>
      <c r="FCK1" s="182"/>
      <c r="FCL1" s="182"/>
      <c r="FCM1" s="182"/>
      <c r="FCN1" s="182"/>
      <c r="FCO1" s="182"/>
      <c r="FCP1" s="182"/>
      <c r="FCQ1" s="182"/>
      <c r="FCR1" s="182"/>
      <c r="FCS1" s="182"/>
      <c r="FCT1" s="182"/>
      <c r="FCU1" s="182"/>
      <c r="FCV1" s="182"/>
      <c r="FCW1" s="182"/>
      <c r="FCX1" s="182"/>
      <c r="FCY1" s="182"/>
      <c r="FCZ1" s="182"/>
      <c r="FDA1" s="182"/>
      <c r="FDB1" s="182"/>
      <c r="FDC1" s="182"/>
      <c r="FDD1" s="182"/>
      <c r="FDE1" s="182"/>
      <c r="FDF1" s="182"/>
      <c r="FDG1" s="182"/>
      <c r="FDH1" s="182"/>
      <c r="FDI1" s="182"/>
      <c r="FDJ1" s="182"/>
      <c r="FDK1" s="182"/>
      <c r="FDL1" s="182"/>
      <c r="FDM1" s="182"/>
      <c r="FDN1" s="182"/>
      <c r="FDO1" s="182"/>
      <c r="FDP1" s="182"/>
      <c r="FDQ1" s="182"/>
      <c r="FDR1" s="182"/>
      <c r="FDS1" s="182"/>
      <c r="FDT1" s="182"/>
      <c r="FDU1" s="182"/>
      <c r="FDV1" s="182"/>
      <c r="FDW1" s="182"/>
      <c r="FDX1" s="182"/>
      <c r="FDY1" s="182"/>
      <c r="FDZ1" s="182"/>
      <c r="FEA1" s="182"/>
      <c r="FEB1" s="182"/>
      <c r="FEC1" s="182"/>
      <c r="FED1" s="182"/>
      <c r="FEE1" s="182"/>
      <c r="FEF1" s="182"/>
      <c r="FEG1" s="182"/>
      <c r="FEH1" s="182"/>
      <c r="FEI1" s="182"/>
      <c r="FEJ1" s="182"/>
      <c r="FEK1" s="182"/>
      <c r="FEL1" s="182"/>
      <c r="FEM1" s="182"/>
      <c r="FEN1" s="182"/>
      <c r="FEO1" s="182"/>
      <c r="FEP1" s="182"/>
      <c r="FEQ1" s="182"/>
      <c r="FER1" s="182"/>
      <c r="FES1" s="182"/>
      <c r="FET1" s="182"/>
      <c r="FEU1" s="182"/>
      <c r="FEV1" s="182"/>
      <c r="FEW1" s="182"/>
      <c r="FEX1" s="182"/>
      <c r="FEY1" s="182"/>
      <c r="FEZ1" s="182"/>
      <c r="FFA1" s="182"/>
      <c r="FFB1" s="182"/>
      <c r="FFC1" s="182"/>
      <c r="FFD1" s="182"/>
      <c r="FFE1" s="182"/>
      <c r="FFF1" s="182"/>
      <c r="FFG1" s="182"/>
      <c r="FFH1" s="182"/>
      <c r="FFI1" s="182"/>
      <c r="FFJ1" s="182"/>
      <c r="FFK1" s="182"/>
      <c r="FFL1" s="182"/>
      <c r="FFM1" s="182"/>
      <c r="FFN1" s="182"/>
      <c r="FFO1" s="182"/>
      <c r="FFP1" s="182"/>
      <c r="FFQ1" s="182"/>
      <c r="FFR1" s="182"/>
      <c r="FFS1" s="182"/>
      <c r="FFT1" s="182"/>
      <c r="FFU1" s="182"/>
      <c r="FFV1" s="182"/>
      <c r="FFW1" s="182"/>
      <c r="FFX1" s="182"/>
      <c r="FFY1" s="182"/>
      <c r="FFZ1" s="182"/>
      <c r="FGA1" s="182"/>
      <c r="FGB1" s="182"/>
      <c r="FGC1" s="182"/>
      <c r="FGD1" s="182"/>
      <c r="FGE1" s="182"/>
      <c r="FGF1" s="182"/>
      <c r="FGG1" s="182"/>
      <c r="FGH1" s="182"/>
      <c r="FGI1" s="182"/>
      <c r="FGJ1" s="182"/>
      <c r="FGK1" s="182"/>
      <c r="FGL1" s="182"/>
      <c r="FGM1" s="182"/>
      <c r="FGN1" s="182"/>
      <c r="FGO1" s="182"/>
      <c r="FGP1" s="182"/>
      <c r="FGQ1" s="182"/>
      <c r="FGR1" s="182"/>
      <c r="FGS1" s="182"/>
      <c r="FGT1" s="182"/>
      <c r="FGU1" s="182"/>
      <c r="FGV1" s="182"/>
      <c r="FGW1" s="182"/>
      <c r="FGX1" s="182"/>
      <c r="FGY1" s="182"/>
      <c r="FGZ1" s="182"/>
      <c r="FHA1" s="182"/>
      <c r="FHB1" s="182"/>
      <c r="FHC1" s="182"/>
      <c r="FHD1" s="182"/>
      <c r="FHE1" s="182"/>
      <c r="FHF1" s="182"/>
      <c r="FHG1" s="182"/>
      <c r="FHH1" s="182"/>
      <c r="FHI1" s="182"/>
      <c r="FHJ1" s="182"/>
      <c r="FHK1" s="182"/>
      <c r="FHL1" s="182"/>
      <c r="FHM1" s="182"/>
      <c r="FHN1" s="182"/>
      <c r="FHO1" s="182"/>
      <c r="FHP1" s="182"/>
      <c r="FHQ1" s="182"/>
      <c r="FHR1" s="182"/>
      <c r="FHS1" s="182"/>
      <c r="FHT1" s="182"/>
      <c r="FHU1" s="182"/>
      <c r="FHV1" s="182"/>
      <c r="FHW1" s="182"/>
      <c r="FHX1" s="182"/>
      <c r="FHY1" s="182"/>
      <c r="FHZ1" s="182"/>
      <c r="FIA1" s="182"/>
      <c r="FIB1" s="182"/>
      <c r="FIC1" s="182"/>
      <c r="FID1" s="182"/>
      <c r="FIE1" s="182"/>
      <c r="FIF1" s="182"/>
      <c r="FIG1" s="182"/>
      <c r="FIH1" s="182"/>
      <c r="FII1" s="182"/>
      <c r="FIJ1" s="182"/>
      <c r="FIK1" s="182"/>
      <c r="FIL1" s="182"/>
      <c r="FIM1" s="182"/>
      <c r="FIN1" s="182"/>
      <c r="FIO1" s="182"/>
      <c r="FIP1" s="182"/>
      <c r="FIQ1" s="182"/>
      <c r="FIR1" s="182"/>
      <c r="FIS1" s="182"/>
      <c r="FIT1" s="182"/>
      <c r="FIU1" s="182"/>
      <c r="FIV1" s="182"/>
      <c r="FIW1" s="182"/>
      <c r="FIX1" s="182"/>
      <c r="FIY1" s="182"/>
      <c r="FIZ1" s="182"/>
      <c r="FJA1" s="182"/>
      <c r="FJB1" s="182"/>
      <c r="FJC1" s="182"/>
      <c r="FJD1" s="182"/>
      <c r="FJE1" s="182"/>
      <c r="FJF1" s="182"/>
      <c r="FJG1" s="182"/>
      <c r="FJH1" s="182"/>
      <c r="FJI1" s="182"/>
      <c r="FJJ1" s="182"/>
      <c r="FJK1" s="182"/>
      <c r="FJL1" s="182"/>
      <c r="FJM1" s="182"/>
      <c r="FJN1" s="182"/>
      <c r="FJO1" s="182"/>
      <c r="FJP1" s="182"/>
      <c r="FJQ1" s="182"/>
      <c r="FJR1" s="182"/>
      <c r="FJS1" s="182"/>
      <c r="FJT1" s="182"/>
      <c r="FJU1" s="182"/>
      <c r="FJV1" s="182"/>
      <c r="FJW1" s="182"/>
      <c r="FJX1" s="182"/>
      <c r="FJY1" s="182"/>
      <c r="FJZ1" s="182"/>
      <c r="FKA1" s="182"/>
      <c r="FKB1" s="182"/>
      <c r="FKC1" s="182"/>
      <c r="FKD1" s="182"/>
      <c r="FKE1" s="182"/>
      <c r="FKF1" s="182"/>
      <c r="FKG1" s="182"/>
      <c r="FKH1" s="182"/>
      <c r="FKI1" s="182"/>
      <c r="FKJ1" s="182"/>
      <c r="FKK1" s="182"/>
      <c r="FKL1" s="182"/>
      <c r="FKM1" s="182"/>
      <c r="FKN1" s="182"/>
      <c r="FKO1" s="182"/>
      <c r="FKP1" s="182"/>
      <c r="FKQ1" s="182"/>
      <c r="FKR1" s="182"/>
      <c r="FKS1" s="182"/>
      <c r="FKT1" s="182"/>
      <c r="FKU1" s="182"/>
      <c r="FKV1" s="182"/>
      <c r="FKW1" s="182"/>
      <c r="FKX1" s="182"/>
      <c r="FKY1" s="182"/>
      <c r="FKZ1" s="182"/>
      <c r="FLA1" s="182"/>
      <c r="FLB1" s="182"/>
      <c r="FLC1" s="182"/>
      <c r="FLD1" s="182"/>
      <c r="FLE1" s="182"/>
      <c r="FLF1" s="182"/>
      <c r="FLG1" s="182"/>
      <c r="FLH1" s="182"/>
      <c r="FLI1" s="182"/>
      <c r="FLJ1" s="182"/>
      <c r="FLK1" s="182"/>
      <c r="FLL1" s="182"/>
      <c r="FLM1" s="182"/>
      <c r="FLN1" s="182"/>
      <c r="FLO1" s="182"/>
      <c r="FLP1" s="182"/>
      <c r="FLQ1" s="182"/>
      <c r="FLR1" s="182"/>
      <c r="FLS1" s="182"/>
      <c r="FLT1" s="182"/>
      <c r="FLU1" s="182"/>
      <c r="FLV1" s="182"/>
      <c r="FLW1" s="182"/>
      <c r="FLX1" s="182"/>
      <c r="FLY1" s="182"/>
      <c r="FLZ1" s="182"/>
      <c r="FMA1" s="182"/>
      <c r="FMB1" s="182"/>
      <c r="FMC1" s="182"/>
      <c r="FMD1" s="182"/>
      <c r="FME1" s="182"/>
      <c r="FMF1" s="182"/>
      <c r="FMG1" s="182"/>
      <c r="FMH1" s="182"/>
      <c r="FMI1" s="182"/>
      <c r="FMJ1" s="182"/>
      <c r="FMK1" s="182"/>
      <c r="FML1" s="182"/>
      <c r="FMM1" s="182"/>
      <c r="FMN1" s="182"/>
      <c r="FMO1" s="182"/>
      <c r="FMP1" s="182"/>
      <c r="FMQ1" s="182"/>
      <c r="FMR1" s="182"/>
      <c r="FMS1" s="182"/>
      <c r="FMT1" s="182"/>
      <c r="FMU1" s="182"/>
      <c r="FMV1" s="182"/>
      <c r="FMW1" s="182"/>
      <c r="FMX1" s="182"/>
      <c r="FMY1" s="182"/>
      <c r="FMZ1" s="182"/>
      <c r="FNA1" s="182"/>
      <c r="FNB1" s="182"/>
      <c r="FNC1" s="182"/>
      <c r="FND1" s="182"/>
      <c r="FNE1" s="182"/>
      <c r="FNF1" s="182"/>
      <c r="FNG1" s="182"/>
      <c r="FNH1" s="182"/>
      <c r="FNI1" s="182"/>
      <c r="FNJ1" s="182"/>
      <c r="FNK1" s="182"/>
      <c r="FNL1" s="182"/>
      <c r="FNM1" s="182"/>
      <c r="FNN1" s="182"/>
      <c r="FNO1" s="182"/>
      <c r="FNP1" s="182"/>
      <c r="FNQ1" s="182"/>
      <c r="FNR1" s="182"/>
      <c r="FNS1" s="182"/>
      <c r="FNT1" s="182"/>
      <c r="FNU1" s="182"/>
      <c r="FNV1" s="182"/>
      <c r="FNW1" s="182"/>
      <c r="FNX1" s="182"/>
      <c r="FNY1" s="182"/>
      <c r="FNZ1" s="182"/>
      <c r="FOA1" s="182"/>
      <c r="FOB1" s="182"/>
      <c r="FOC1" s="182"/>
      <c r="FOD1" s="182"/>
      <c r="FOE1" s="182"/>
      <c r="FOF1" s="182"/>
      <c r="FOG1" s="182"/>
      <c r="FOH1" s="182"/>
      <c r="FOI1" s="182"/>
      <c r="FOJ1" s="182"/>
      <c r="FOK1" s="182"/>
      <c r="FOL1" s="182"/>
      <c r="FOM1" s="182"/>
      <c r="FON1" s="182"/>
      <c r="FOO1" s="182"/>
      <c r="FOP1" s="182"/>
      <c r="FOQ1" s="182"/>
      <c r="FOR1" s="182"/>
      <c r="FOS1" s="182"/>
      <c r="FOT1" s="182"/>
      <c r="FOU1" s="182"/>
      <c r="FOV1" s="182"/>
      <c r="FOW1" s="182"/>
      <c r="FOX1" s="182"/>
      <c r="FOY1" s="182"/>
      <c r="FOZ1" s="182"/>
      <c r="FPA1" s="182"/>
      <c r="FPB1" s="182"/>
      <c r="FPC1" s="182"/>
      <c r="FPD1" s="182"/>
      <c r="FPE1" s="182"/>
      <c r="FPF1" s="182"/>
      <c r="FPG1" s="182"/>
      <c r="FPH1" s="182"/>
      <c r="FPI1" s="182"/>
      <c r="FPJ1" s="182"/>
      <c r="FPK1" s="182"/>
      <c r="FPL1" s="182"/>
      <c r="FPM1" s="182"/>
      <c r="FPN1" s="182"/>
      <c r="FPO1" s="182"/>
      <c r="FPP1" s="182"/>
      <c r="FPQ1" s="182"/>
      <c r="FPR1" s="182"/>
      <c r="FPS1" s="182"/>
      <c r="FPT1" s="182"/>
      <c r="FPU1" s="182"/>
      <c r="FPV1" s="182"/>
      <c r="FPW1" s="182"/>
      <c r="FPX1" s="182"/>
      <c r="FPY1" s="182"/>
      <c r="FPZ1" s="182"/>
      <c r="FQA1" s="182"/>
      <c r="FQB1" s="182"/>
      <c r="FQC1" s="182"/>
      <c r="FQD1" s="182"/>
      <c r="FQE1" s="182"/>
      <c r="FQF1" s="182"/>
      <c r="FQG1" s="182"/>
      <c r="FQH1" s="182"/>
      <c r="FQI1" s="182"/>
      <c r="FQJ1" s="182"/>
      <c r="FQK1" s="182"/>
      <c r="FQL1" s="182"/>
      <c r="FQM1" s="182"/>
      <c r="FQN1" s="182"/>
      <c r="FQO1" s="182"/>
      <c r="FQP1" s="182"/>
      <c r="FQQ1" s="182"/>
      <c r="FQR1" s="182"/>
      <c r="FQS1" s="182"/>
      <c r="FQT1" s="182"/>
      <c r="FQU1" s="182"/>
      <c r="FQV1" s="182"/>
      <c r="FQW1" s="182"/>
      <c r="FQX1" s="182"/>
      <c r="FQY1" s="182"/>
      <c r="FQZ1" s="182"/>
      <c r="FRA1" s="182"/>
      <c r="FRB1" s="182"/>
      <c r="FRC1" s="182"/>
      <c r="FRD1" s="182"/>
      <c r="FRE1" s="182"/>
      <c r="FRF1" s="182"/>
      <c r="FRG1" s="182"/>
      <c r="FRH1" s="182"/>
      <c r="FRI1" s="182"/>
      <c r="FRJ1" s="182"/>
      <c r="FRK1" s="182"/>
      <c r="FRL1" s="182"/>
      <c r="FRM1" s="182"/>
      <c r="FRN1" s="182"/>
      <c r="FRO1" s="182"/>
      <c r="FRP1" s="182"/>
      <c r="FRQ1" s="182"/>
      <c r="FRR1" s="182"/>
      <c r="FRS1" s="182"/>
      <c r="FRT1" s="182"/>
      <c r="FRU1" s="182"/>
      <c r="FRV1" s="182"/>
      <c r="FRW1" s="182"/>
      <c r="FRX1" s="182"/>
      <c r="FRY1" s="182"/>
      <c r="FRZ1" s="182"/>
      <c r="FSA1" s="182"/>
      <c r="FSB1" s="182"/>
      <c r="FSC1" s="182"/>
      <c r="FSD1" s="182"/>
      <c r="FSE1" s="182"/>
      <c r="FSF1" s="182"/>
      <c r="FSG1" s="182"/>
      <c r="FSH1" s="182"/>
      <c r="FSI1" s="182"/>
      <c r="FSJ1" s="182"/>
      <c r="FSK1" s="182"/>
      <c r="FSL1" s="182"/>
      <c r="FSM1" s="182"/>
      <c r="FSN1" s="182"/>
      <c r="FSO1" s="182"/>
      <c r="FSP1" s="182"/>
      <c r="FSQ1" s="182"/>
      <c r="FSR1" s="182"/>
      <c r="FSS1" s="182"/>
      <c r="FST1" s="182"/>
      <c r="FSU1" s="182"/>
      <c r="FSV1" s="182"/>
      <c r="FSW1" s="182"/>
      <c r="FSX1" s="182"/>
      <c r="FSY1" s="182"/>
      <c r="FSZ1" s="182"/>
      <c r="FTA1" s="182"/>
      <c r="FTB1" s="182"/>
      <c r="FTC1" s="182"/>
      <c r="FTD1" s="182"/>
      <c r="FTE1" s="182"/>
      <c r="FTF1" s="182"/>
      <c r="FTG1" s="182"/>
      <c r="FTH1" s="182"/>
      <c r="FTI1" s="182"/>
      <c r="FTJ1" s="182"/>
      <c r="FTK1" s="182"/>
      <c r="FTL1" s="182"/>
      <c r="FTM1" s="182"/>
      <c r="FTN1" s="182"/>
      <c r="FTO1" s="182"/>
      <c r="FTP1" s="182"/>
      <c r="FTQ1" s="182"/>
      <c r="FTR1" s="182"/>
      <c r="FTS1" s="182"/>
      <c r="FTT1" s="182"/>
      <c r="FTU1" s="182"/>
      <c r="FTV1" s="182"/>
      <c r="FTW1" s="182"/>
      <c r="FTX1" s="182"/>
      <c r="FTY1" s="182"/>
      <c r="FTZ1" s="182"/>
      <c r="FUA1" s="182"/>
      <c r="FUB1" s="182"/>
      <c r="FUC1" s="182"/>
      <c r="FUD1" s="182"/>
      <c r="FUE1" s="182"/>
      <c r="FUF1" s="182"/>
      <c r="FUG1" s="182"/>
      <c r="FUH1" s="182"/>
      <c r="FUI1" s="182"/>
      <c r="FUJ1" s="182"/>
      <c r="FUK1" s="182"/>
      <c r="FUL1" s="182"/>
      <c r="FUM1" s="182"/>
      <c r="FUN1" s="182"/>
      <c r="FUO1" s="182"/>
      <c r="FUP1" s="182"/>
      <c r="FUQ1" s="182"/>
      <c r="FUR1" s="182"/>
      <c r="FUS1" s="182"/>
      <c r="FUT1" s="182"/>
      <c r="FUU1" s="182"/>
      <c r="FUV1" s="182"/>
      <c r="FUW1" s="182"/>
      <c r="FUX1" s="182"/>
      <c r="FUY1" s="182"/>
      <c r="FUZ1" s="182"/>
      <c r="FVA1" s="182"/>
      <c r="FVB1" s="182"/>
      <c r="FVC1" s="182"/>
      <c r="FVD1" s="182"/>
      <c r="FVE1" s="182"/>
      <c r="FVF1" s="182"/>
      <c r="FVG1" s="182"/>
      <c r="FVH1" s="182"/>
      <c r="FVI1" s="182"/>
      <c r="FVJ1" s="182"/>
      <c r="FVK1" s="182"/>
      <c r="FVL1" s="182"/>
      <c r="FVM1" s="182"/>
      <c r="FVN1" s="182"/>
      <c r="FVO1" s="182"/>
      <c r="FVP1" s="182"/>
      <c r="FVQ1" s="182"/>
      <c r="FVR1" s="182"/>
      <c r="FVS1" s="182"/>
      <c r="FVT1" s="182"/>
      <c r="FVU1" s="182"/>
      <c r="FVV1" s="182"/>
      <c r="FVW1" s="182"/>
      <c r="FVX1" s="182"/>
      <c r="FVY1" s="182"/>
      <c r="FVZ1" s="182"/>
      <c r="FWA1" s="182"/>
      <c r="FWB1" s="182"/>
      <c r="FWC1" s="182"/>
      <c r="FWD1" s="182"/>
      <c r="FWE1" s="182"/>
      <c r="FWF1" s="182"/>
      <c r="FWG1" s="182"/>
      <c r="FWH1" s="182"/>
      <c r="FWI1" s="182"/>
      <c r="FWJ1" s="182"/>
      <c r="FWK1" s="182"/>
      <c r="FWL1" s="182"/>
      <c r="FWM1" s="182"/>
      <c r="FWN1" s="182"/>
      <c r="FWO1" s="182"/>
      <c r="FWP1" s="182"/>
      <c r="FWQ1" s="182"/>
      <c r="FWR1" s="182"/>
      <c r="FWS1" s="182"/>
      <c r="FWT1" s="182"/>
      <c r="FWU1" s="182"/>
      <c r="FWV1" s="182"/>
      <c r="FWW1" s="182"/>
      <c r="FWX1" s="182"/>
      <c r="FWY1" s="182"/>
      <c r="FWZ1" s="182"/>
      <c r="FXA1" s="182"/>
      <c r="FXB1" s="182"/>
      <c r="FXC1" s="182"/>
      <c r="FXD1" s="182"/>
      <c r="FXE1" s="182"/>
      <c r="FXF1" s="182"/>
      <c r="FXG1" s="182"/>
      <c r="FXH1" s="182"/>
      <c r="FXI1" s="182"/>
      <c r="FXJ1" s="182"/>
      <c r="FXK1" s="182"/>
      <c r="FXL1" s="182"/>
      <c r="FXM1" s="182"/>
      <c r="FXN1" s="182"/>
      <c r="FXO1" s="182"/>
      <c r="FXP1" s="182"/>
      <c r="FXQ1" s="182"/>
      <c r="FXR1" s="182"/>
      <c r="FXS1" s="182"/>
      <c r="FXT1" s="182"/>
      <c r="FXU1" s="182"/>
      <c r="FXV1" s="182"/>
      <c r="FXW1" s="182"/>
      <c r="FXX1" s="182"/>
      <c r="FXY1" s="182"/>
      <c r="FXZ1" s="182"/>
      <c r="FYA1" s="182"/>
      <c r="FYB1" s="182"/>
      <c r="FYC1" s="182"/>
      <c r="FYD1" s="182"/>
      <c r="FYE1" s="182"/>
      <c r="FYF1" s="182"/>
      <c r="FYG1" s="182"/>
      <c r="FYH1" s="182"/>
      <c r="FYI1" s="182"/>
      <c r="FYJ1" s="182"/>
      <c r="FYK1" s="182"/>
      <c r="FYL1" s="182"/>
      <c r="FYM1" s="182"/>
      <c r="FYN1" s="182"/>
      <c r="FYO1" s="182"/>
      <c r="FYP1" s="182"/>
      <c r="FYQ1" s="182"/>
      <c r="FYR1" s="182"/>
      <c r="FYS1" s="182"/>
      <c r="FYT1" s="182"/>
      <c r="FYU1" s="182"/>
      <c r="FYV1" s="182"/>
      <c r="FYW1" s="182"/>
      <c r="FYX1" s="182"/>
      <c r="FYY1" s="182"/>
      <c r="FYZ1" s="182"/>
      <c r="FZA1" s="182"/>
      <c r="FZB1" s="182"/>
      <c r="FZC1" s="182"/>
      <c r="FZD1" s="182"/>
      <c r="FZE1" s="182"/>
      <c r="FZF1" s="182"/>
      <c r="FZG1" s="182"/>
      <c r="FZH1" s="182"/>
      <c r="FZI1" s="182"/>
      <c r="FZJ1" s="182"/>
      <c r="FZK1" s="182"/>
      <c r="FZL1" s="182"/>
      <c r="FZM1" s="182"/>
      <c r="FZN1" s="182"/>
      <c r="FZO1" s="182"/>
      <c r="FZP1" s="182"/>
      <c r="FZQ1" s="182"/>
      <c r="FZR1" s="182"/>
      <c r="FZS1" s="182"/>
      <c r="FZT1" s="182"/>
      <c r="FZU1" s="182"/>
      <c r="FZV1" s="182"/>
      <c r="FZW1" s="182"/>
      <c r="FZX1" s="182"/>
      <c r="FZY1" s="182"/>
      <c r="FZZ1" s="182"/>
      <c r="GAA1" s="182"/>
      <c r="GAB1" s="182"/>
      <c r="GAC1" s="182"/>
      <c r="GAD1" s="182"/>
      <c r="GAE1" s="182"/>
      <c r="GAF1" s="182"/>
      <c r="GAG1" s="182"/>
      <c r="GAH1" s="182"/>
      <c r="GAI1" s="182"/>
      <c r="GAJ1" s="182"/>
      <c r="GAK1" s="182"/>
      <c r="GAL1" s="182"/>
      <c r="GAM1" s="182"/>
      <c r="GAN1" s="182"/>
      <c r="GAO1" s="182"/>
      <c r="GAP1" s="182"/>
      <c r="GAQ1" s="182"/>
      <c r="GAR1" s="182"/>
      <c r="GAS1" s="182"/>
      <c r="GAT1" s="182"/>
      <c r="GAU1" s="182"/>
      <c r="GAV1" s="182"/>
      <c r="GAW1" s="182"/>
      <c r="GAX1" s="182"/>
      <c r="GAY1" s="182"/>
      <c r="GAZ1" s="182"/>
      <c r="GBA1" s="182"/>
      <c r="GBB1" s="182"/>
      <c r="GBC1" s="182"/>
      <c r="GBD1" s="182"/>
      <c r="GBE1" s="182"/>
      <c r="GBF1" s="182"/>
      <c r="GBG1" s="182"/>
      <c r="GBH1" s="182"/>
      <c r="GBI1" s="182"/>
      <c r="GBJ1" s="182"/>
      <c r="GBK1" s="182"/>
      <c r="GBL1" s="182"/>
      <c r="GBM1" s="182"/>
      <c r="GBN1" s="182"/>
      <c r="GBO1" s="182"/>
      <c r="GBP1" s="182"/>
      <c r="GBQ1" s="182"/>
      <c r="GBR1" s="182"/>
      <c r="GBS1" s="182"/>
      <c r="GBT1" s="182"/>
      <c r="GBU1" s="182"/>
      <c r="GBV1" s="182"/>
      <c r="GBW1" s="182"/>
      <c r="GBX1" s="182"/>
      <c r="GBY1" s="182"/>
      <c r="GBZ1" s="182"/>
      <c r="GCA1" s="182"/>
      <c r="GCB1" s="182"/>
      <c r="GCC1" s="182"/>
      <c r="GCD1" s="182"/>
      <c r="GCE1" s="182"/>
      <c r="GCF1" s="182"/>
      <c r="GCG1" s="182"/>
      <c r="GCH1" s="182"/>
      <c r="GCI1" s="182"/>
      <c r="GCJ1" s="182"/>
      <c r="GCK1" s="182"/>
      <c r="GCL1" s="182"/>
      <c r="GCM1" s="182"/>
      <c r="GCN1" s="182"/>
      <c r="GCO1" s="182"/>
      <c r="GCP1" s="182"/>
      <c r="GCQ1" s="182"/>
      <c r="GCR1" s="182"/>
      <c r="GCS1" s="182"/>
      <c r="GCT1" s="182"/>
      <c r="GCU1" s="182"/>
      <c r="GCV1" s="182"/>
      <c r="GCW1" s="182"/>
      <c r="GCX1" s="182"/>
      <c r="GCY1" s="182"/>
      <c r="GCZ1" s="182"/>
      <c r="GDA1" s="182"/>
      <c r="GDB1" s="182"/>
      <c r="GDC1" s="182"/>
      <c r="GDD1" s="182"/>
      <c r="GDE1" s="182"/>
      <c r="GDF1" s="182"/>
      <c r="GDG1" s="182"/>
      <c r="GDH1" s="182"/>
      <c r="GDI1" s="182"/>
      <c r="GDJ1" s="182"/>
      <c r="GDK1" s="182"/>
      <c r="GDL1" s="182"/>
      <c r="GDM1" s="182"/>
      <c r="GDN1" s="182"/>
      <c r="GDO1" s="182"/>
      <c r="GDP1" s="182"/>
      <c r="GDQ1" s="182"/>
      <c r="GDR1" s="182"/>
      <c r="GDS1" s="182"/>
      <c r="GDT1" s="182"/>
      <c r="GDU1" s="182"/>
      <c r="GDV1" s="182"/>
      <c r="GDW1" s="182"/>
      <c r="GDX1" s="182"/>
      <c r="GDY1" s="182"/>
      <c r="GDZ1" s="182"/>
      <c r="GEA1" s="182"/>
      <c r="GEB1" s="182"/>
      <c r="GEC1" s="182"/>
      <c r="GED1" s="182"/>
      <c r="GEE1" s="182"/>
      <c r="GEF1" s="182"/>
      <c r="GEG1" s="182"/>
      <c r="GEH1" s="182"/>
      <c r="GEI1" s="182"/>
      <c r="GEJ1" s="182"/>
      <c r="GEK1" s="182"/>
      <c r="GEL1" s="182"/>
      <c r="GEM1" s="182"/>
      <c r="GEN1" s="182"/>
      <c r="GEO1" s="182"/>
      <c r="GEP1" s="182"/>
      <c r="GEQ1" s="182"/>
      <c r="GER1" s="182"/>
      <c r="GES1" s="182"/>
      <c r="GET1" s="182"/>
      <c r="GEU1" s="182"/>
      <c r="GEV1" s="182"/>
      <c r="GEW1" s="182"/>
      <c r="GEX1" s="182"/>
      <c r="GEY1" s="182"/>
      <c r="GEZ1" s="182"/>
      <c r="GFA1" s="182"/>
      <c r="GFB1" s="182"/>
      <c r="GFC1" s="182"/>
      <c r="GFD1" s="182"/>
      <c r="GFE1" s="182"/>
      <c r="GFF1" s="182"/>
      <c r="GFG1" s="182"/>
      <c r="GFH1" s="182"/>
      <c r="GFI1" s="182"/>
      <c r="GFJ1" s="182"/>
      <c r="GFK1" s="182"/>
      <c r="GFL1" s="182"/>
      <c r="GFM1" s="182"/>
      <c r="GFN1" s="182"/>
      <c r="GFO1" s="182"/>
      <c r="GFP1" s="182"/>
      <c r="GFQ1" s="182"/>
      <c r="GFR1" s="182"/>
      <c r="GFS1" s="182"/>
      <c r="GFT1" s="182"/>
      <c r="GFU1" s="182"/>
      <c r="GFV1" s="182"/>
      <c r="GFW1" s="182"/>
      <c r="GFX1" s="182"/>
      <c r="GFY1" s="182"/>
      <c r="GFZ1" s="182"/>
      <c r="GGA1" s="182"/>
      <c r="GGB1" s="182"/>
      <c r="GGC1" s="182"/>
      <c r="GGD1" s="182"/>
      <c r="GGE1" s="182"/>
      <c r="GGF1" s="182"/>
      <c r="GGG1" s="182"/>
      <c r="GGH1" s="182"/>
      <c r="GGI1" s="182"/>
      <c r="GGJ1" s="182"/>
      <c r="GGK1" s="182"/>
      <c r="GGL1" s="182"/>
      <c r="GGM1" s="182"/>
      <c r="GGN1" s="182"/>
      <c r="GGO1" s="182"/>
      <c r="GGP1" s="182"/>
      <c r="GGQ1" s="182"/>
      <c r="GGR1" s="182"/>
      <c r="GGS1" s="182"/>
      <c r="GGT1" s="182"/>
      <c r="GGU1" s="182"/>
      <c r="GGV1" s="182"/>
      <c r="GGW1" s="182"/>
      <c r="GGX1" s="182"/>
      <c r="GGY1" s="182"/>
      <c r="GGZ1" s="182"/>
      <c r="GHA1" s="182"/>
      <c r="GHB1" s="182"/>
      <c r="GHC1" s="182"/>
      <c r="GHD1" s="182"/>
      <c r="GHE1" s="182"/>
      <c r="GHF1" s="182"/>
      <c r="GHG1" s="182"/>
      <c r="GHH1" s="182"/>
      <c r="GHI1" s="182"/>
      <c r="GHJ1" s="182"/>
      <c r="GHK1" s="182"/>
      <c r="GHL1" s="182"/>
      <c r="GHM1" s="182"/>
      <c r="GHN1" s="182"/>
      <c r="GHO1" s="182"/>
      <c r="GHP1" s="182"/>
      <c r="GHQ1" s="182"/>
      <c r="GHR1" s="182"/>
      <c r="GHS1" s="182"/>
      <c r="GHT1" s="182"/>
      <c r="GHU1" s="182"/>
      <c r="GHV1" s="182"/>
      <c r="GHW1" s="182"/>
      <c r="GHX1" s="182"/>
      <c r="GHY1" s="182"/>
      <c r="GHZ1" s="182"/>
      <c r="GIA1" s="182"/>
      <c r="GIB1" s="182"/>
      <c r="GIC1" s="182"/>
      <c r="GID1" s="182"/>
      <c r="GIE1" s="182"/>
      <c r="GIF1" s="182"/>
      <c r="GIG1" s="182"/>
      <c r="GIH1" s="182"/>
      <c r="GII1" s="182"/>
      <c r="GIJ1" s="182"/>
      <c r="GIK1" s="182"/>
      <c r="GIL1" s="182"/>
      <c r="GIM1" s="182"/>
      <c r="GIN1" s="182"/>
      <c r="GIO1" s="182"/>
      <c r="GIP1" s="182"/>
      <c r="GIQ1" s="182"/>
      <c r="GIR1" s="182"/>
      <c r="GIS1" s="182"/>
      <c r="GIT1" s="182"/>
      <c r="GIU1" s="182"/>
      <c r="GIV1" s="182"/>
      <c r="GIW1" s="182"/>
      <c r="GIX1" s="182"/>
      <c r="GIY1" s="182"/>
      <c r="GIZ1" s="182"/>
      <c r="GJA1" s="182"/>
      <c r="GJB1" s="182"/>
      <c r="GJC1" s="182"/>
      <c r="GJD1" s="182"/>
      <c r="GJE1" s="182"/>
      <c r="GJF1" s="182"/>
      <c r="GJG1" s="182"/>
      <c r="GJH1" s="182"/>
      <c r="GJI1" s="182"/>
      <c r="GJJ1" s="182"/>
      <c r="GJK1" s="182"/>
      <c r="GJL1" s="182"/>
      <c r="GJM1" s="182"/>
      <c r="GJN1" s="182"/>
      <c r="GJO1" s="182"/>
      <c r="GJP1" s="182"/>
      <c r="GJQ1" s="182"/>
      <c r="GJR1" s="182"/>
      <c r="GJS1" s="182"/>
      <c r="GJT1" s="182"/>
      <c r="GJU1" s="182"/>
      <c r="GJV1" s="182"/>
      <c r="GJW1" s="182"/>
      <c r="GJX1" s="182"/>
      <c r="GJY1" s="182"/>
      <c r="GJZ1" s="182"/>
      <c r="GKA1" s="182"/>
      <c r="GKB1" s="182"/>
      <c r="GKC1" s="182"/>
      <c r="GKD1" s="182"/>
      <c r="GKE1" s="182"/>
      <c r="GKF1" s="182"/>
      <c r="GKG1" s="182"/>
      <c r="GKH1" s="182"/>
      <c r="GKI1" s="182"/>
      <c r="GKJ1" s="182"/>
      <c r="GKK1" s="182"/>
      <c r="GKL1" s="182"/>
      <c r="GKM1" s="182"/>
      <c r="GKN1" s="182"/>
      <c r="GKO1" s="182"/>
      <c r="GKP1" s="182"/>
      <c r="GKQ1" s="182"/>
      <c r="GKR1" s="182"/>
      <c r="GKS1" s="182"/>
      <c r="GKT1" s="182"/>
      <c r="GKU1" s="182"/>
      <c r="GKV1" s="182"/>
      <c r="GKW1" s="182"/>
      <c r="GKX1" s="182"/>
      <c r="GKY1" s="182"/>
      <c r="GKZ1" s="182"/>
      <c r="GLA1" s="182"/>
      <c r="GLB1" s="182"/>
      <c r="GLC1" s="182"/>
      <c r="GLD1" s="182"/>
      <c r="GLE1" s="182"/>
      <c r="GLF1" s="182"/>
      <c r="GLG1" s="182"/>
      <c r="GLH1" s="182"/>
      <c r="GLI1" s="182"/>
      <c r="GLJ1" s="182"/>
      <c r="GLK1" s="182"/>
      <c r="GLL1" s="182"/>
      <c r="GLM1" s="182"/>
      <c r="GLN1" s="182"/>
      <c r="GLO1" s="182"/>
      <c r="GLP1" s="182"/>
      <c r="GLQ1" s="182"/>
      <c r="GLR1" s="182"/>
      <c r="GLS1" s="182"/>
      <c r="GLT1" s="182"/>
      <c r="GLU1" s="182"/>
      <c r="GLV1" s="182"/>
      <c r="GLW1" s="182"/>
      <c r="GLX1" s="182"/>
      <c r="GLY1" s="182"/>
      <c r="GLZ1" s="182"/>
      <c r="GMA1" s="182"/>
      <c r="GMB1" s="182"/>
      <c r="GMC1" s="182"/>
      <c r="GMD1" s="182"/>
      <c r="GME1" s="182"/>
      <c r="GMF1" s="182"/>
      <c r="GMG1" s="182"/>
      <c r="GMH1" s="182"/>
      <c r="GMI1" s="182"/>
      <c r="GMJ1" s="182"/>
      <c r="GMK1" s="182"/>
      <c r="GML1" s="182"/>
      <c r="GMM1" s="182"/>
      <c r="GMN1" s="182"/>
      <c r="GMO1" s="182"/>
      <c r="GMP1" s="182"/>
      <c r="GMQ1" s="182"/>
      <c r="GMR1" s="182"/>
      <c r="GMS1" s="182"/>
      <c r="GMT1" s="182"/>
      <c r="GMU1" s="182"/>
      <c r="GMV1" s="182"/>
      <c r="GMW1" s="182"/>
      <c r="GMX1" s="182"/>
      <c r="GMY1" s="182"/>
      <c r="GMZ1" s="182"/>
      <c r="GNA1" s="182"/>
      <c r="GNB1" s="182"/>
      <c r="GNC1" s="182"/>
      <c r="GND1" s="182"/>
      <c r="GNE1" s="182"/>
      <c r="GNF1" s="182"/>
      <c r="GNG1" s="182"/>
      <c r="GNH1" s="182"/>
      <c r="GNI1" s="182"/>
      <c r="GNJ1" s="182"/>
      <c r="GNK1" s="182"/>
      <c r="GNL1" s="182"/>
      <c r="GNM1" s="182"/>
      <c r="GNN1" s="182"/>
      <c r="GNO1" s="182"/>
      <c r="GNP1" s="182"/>
      <c r="GNQ1" s="182"/>
      <c r="GNR1" s="182"/>
      <c r="GNS1" s="182"/>
      <c r="GNT1" s="182"/>
      <c r="GNU1" s="182"/>
      <c r="GNV1" s="182"/>
      <c r="GNW1" s="182"/>
      <c r="GNX1" s="182"/>
      <c r="GNY1" s="182"/>
      <c r="GNZ1" s="182"/>
      <c r="GOA1" s="182"/>
      <c r="GOB1" s="182"/>
      <c r="GOC1" s="182"/>
      <c r="GOD1" s="182"/>
      <c r="GOE1" s="182"/>
      <c r="GOF1" s="182"/>
      <c r="GOG1" s="182"/>
      <c r="GOH1" s="182"/>
      <c r="GOI1" s="182"/>
      <c r="GOJ1" s="182"/>
      <c r="GOK1" s="182"/>
      <c r="GOL1" s="182"/>
      <c r="GOM1" s="182"/>
      <c r="GON1" s="182"/>
      <c r="GOO1" s="182"/>
      <c r="GOP1" s="182"/>
      <c r="GOQ1" s="182"/>
      <c r="GOR1" s="182"/>
      <c r="GOS1" s="182"/>
      <c r="GOT1" s="182"/>
      <c r="GOU1" s="182"/>
      <c r="GOV1" s="182"/>
      <c r="GOW1" s="182"/>
      <c r="GOX1" s="182"/>
      <c r="GOY1" s="182"/>
      <c r="GOZ1" s="182"/>
      <c r="GPA1" s="182"/>
      <c r="GPB1" s="182"/>
      <c r="GPC1" s="182"/>
      <c r="GPD1" s="182"/>
      <c r="GPE1" s="182"/>
      <c r="GPF1" s="182"/>
      <c r="GPG1" s="182"/>
      <c r="GPH1" s="182"/>
      <c r="GPI1" s="182"/>
      <c r="GPJ1" s="182"/>
      <c r="GPK1" s="182"/>
      <c r="GPL1" s="182"/>
      <c r="GPM1" s="182"/>
      <c r="GPN1" s="182"/>
      <c r="GPO1" s="182"/>
      <c r="GPP1" s="182"/>
      <c r="GPQ1" s="182"/>
      <c r="GPR1" s="182"/>
      <c r="GPS1" s="182"/>
      <c r="GPT1" s="182"/>
      <c r="GPU1" s="182"/>
      <c r="GPV1" s="182"/>
      <c r="GPW1" s="182"/>
      <c r="GPX1" s="182"/>
      <c r="GPY1" s="182"/>
      <c r="GPZ1" s="182"/>
      <c r="GQA1" s="182"/>
      <c r="GQB1" s="182"/>
      <c r="GQC1" s="182"/>
      <c r="GQD1" s="182"/>
      <c r="GQE1" s="182"/>
      <c r="GQF1" s="182"/>
      <c r="GQG1" s="182"/>
      <c r="GQH1" s="182"/>
      <c r="GQI1" s="182"/>
      <c r="GQJ1" s="182"/>
      <c r="GQK1" s="182"/>
      <c r="GQL1" s="182"/>
      <c r="GQM1" s="182"/>
      <c r="GQN1" s="182"/>
      <c r="GQO1" s="182"/>
      <c r="GQP1" s="182"/>
      <c r="GQQ1" s="182"/>
      <c r="GQR1" s="182"/>
      <c r="GQS1" s="182"/>
      <c r="GQT1" s="182"/>
      <c r="GQU1" s="182"/>
      <c r="GQV1" s="182"/>
      <c r="GQW1" s="182"/>
      <c r="GQX1" s="182"/>
      <c r="GQY1" s="182"/>
      <c r="GQZ1" s="182"/>
      <c r="GRA1" s="182"/>
      <c r="GRB1" s="182"/>
      <c r="GRC1" s="182"/>
      <c r="GRD1" s="182"/>
      <c r="GRE1" s="182"/>
      <c r="GRF1" s="182"/>
      <c r="GRG1" s="182"/>
      <c r="GRH1" s="182"/>
      <c r="GRI1" s="182"/>
      <c r="GRJ1" s="182"/>
      <c r="GRK1" s="182"/>
      <c r="GRL1" s="182"/>
      <c r="GRM1" s="182"/>
      <c r="GRN1" s="182"/>
      <c r="GRO1" s="182"/>
      <c r="GRP1" s="182"/>
      <c r="GRQ1" s="182"/>
      <c r="GRR1" s="182"/>
      <c r="GRS1" s="182"/>
      <c r="GRT1" s="182"/>
      <c r="GRU1" s="182"/>
      <c r="GRV1" s="182"/>
      <c r="GRW1" s="182"/>
      <c r="GRX1" s="182"/>
      <c r="GRY1" s="182"/>
      <c r="GRZ1" s="182"/>
      <c r="GSA1" s="182"/>
      <c r="GSB1" s="182"/>
      <c r="GSC1" s="182"/>
      <c r="GSD1" s="182"/>
      <c r="GSE1" s="182"/>
      <c r="GSF1" s="182"/>
      <c r="GSG1" s="182"/>
      <c r="GSH1" s="182"/>
      <c r="GSI1" s="182"/>
      <c r="GSJ1" s="182"/>
      <c r="GSK1" s="182"/>
      <c r="GSL1" s="182"/>
      <c r="GSM1" s="182"/>
      <c r="GSN1" s="182"/>
      <c r="GSO1" s="182"/>
      <c r="GSP1" s="182"/>
      <c r="GSQ1" s="182"/>
      <c r="GSR1" s="182"/>
      <c r="GSS1" s="182"/>
      <c r="GST1" s="182"/>
      <c r="GSU1" s="182"/>
      <c r="GSV1" s="182"/>
      <c r="GSW1" s="182"/>
      <c r="GSX1" s="182"/>
      <c r="GSY1" s="182"/>
      <c r="GSZ1" s="182"/>
      <c r="GTA1" s="182"/>
      <c r="GTB1" s="182"/>
      <c r="GTC1" s="182"/>
      <c r="GTD1" s="182"/>
      <c r="GTE1" s="182"/>
      <c r="GTF1" s="182"/>
      <c r="GTG1" s="182"/>
      <c r="GTH1" s="182"/>
      <c r="GTI1" s="182"/>
      <c r="GTJ1" s="182"/>
      <c r="GTK1" s="182"/>
      <c r="GTL1" s="182"/>
      <c r="GTM1" s="182"/>
      <c r="GTN1" s="182"/>
      <c r="GTO1" s="182"/>
      <c r="GTP1" s="182"/>
      <c r="GTQ1" s="182"/>
      <c r="GTR1" s="182"/>
      <c r="GTS1" s="182"/>
      <c r="GTT1" s="182"/>
      <c r="GTU1" s="182"/>
      <c r="GTV1" s="182"/>
      <c r="GTW1" s="182"/>
      <c r="GTX1" s="182"/>
      <c r="GTY1" s="182"/>
      <c r="GTZ1" s="182"/>
      <c r="GUA1" s="182"/>
      <c r="GUB1" s="182"/>
      <c r="GUC1" s="182"/>
      <c r="GUD1" s="182"/>
      <c r="GUE1" s="182"/>
      <c r="GUF1" s="182"/>
      <c r="GUG1" s="182"/>
      <c r="GUH1" s="182"/>
      <c r="GUI1" s="182"/>
      <c r="GUJ1" s="182"/>
      <c r="GUK1" s="182"/>
      <c r="GUL1" s="182"/>
      <c r="GUM1" s="182"/>
      <c r="GUN1" s="182"/>
      <c r="GUO1" s="182"/>
      <c r="GUP1" s="182"/>
      <c r="GUQ1" s="182"/>
      <c r="GUR1" s="182"/>
      <c r="GUS1" s="182"/>
      <c r="GUT1" s="182"/>
      <c r="GUU1" s="182"/>
      <c r="GUV1" s="182"/>
      <c r="GUW1" s="182"/>
      <c r="GUX1" s="182"/>
      <c r="GUY1" s="182"/>
      <c r="GUZ1" s="182"/>
      <c r="GVA1" s="182"/>
      <c r="GVB1" s="182"/>
      <c r="GVC1" s="182"/>
      <c r="GVD1" s="182"/>
      <c r="GVE1" s="182"/>
      <c r="GVF1" s="182"/>
      <c r="GVG1" s="182"/>
      <c r="GVH1" s="182"/>
      <c r="GVI1" s="182"/>
      <c r="GVJ1" s="182"/>
      <c r="GVK1" s="182"/>
      <c r="GVL1" s="182"/>
      <c r="GVM1" s="182"/>
      <c r="GVN1" s="182"/>
      <c r="GVO1" s="182"/>
      <c r="GVP1" s="182"/>
      <c r="GVQ1" s="182"/>
      <c r="GVR1" s="182"/>
      <c r="GVS1" s="182"/>
      <c r="GVT1" s="182"/>
      <c r="GVU1" s="182"/>
      <c r="GVV1" s="182"/>
      <c r="GVW1" s="182"/>
      <c r="GVX1" s="182"/>
      <c r="GVY1" s="182"/>
      <c r="GVZ1" s="182"/>
      <c r="GWA1" s="182"/>
      <c r="GWB1" s="182"/>
      <c r="GWC1" s="182"/>
      <c r="GWD1" s="182"/>
      <c r="GWE1" s="182"/>
      <c r="GWF1" s="182"/>
      <c r="GWG1" s="182"/>
      <c r="GWH1" s="182"/>
      <c r="GWI1" s="182"/>
      <c r="GWJ1" s="182"/>
      <c r="GWK1" s="182"/>
      <c r="GWL1" s="182"/>
      <c r="GWM1" s="182"/>
      <c r="GWN1" s="182"/>
      <c r="GWO1" s="182"/>
      <c r="GWP1" s="182"/>
      <c r="GWQ1" s="182"/>
      <c r="GWR1" s="182"/>
      <c r="GWS1" s="182"/>
      <c r="GWT1" s="182"/>
      <c r="GWU1" s="182"/>
      <c r="GWV1" s="182"/>
      <c r="GWW1" s="182"/>
      <c r="GWX1" s="182"/>
      <c r="GWY1" s="182"/>
      <c r="GWZ1" s="182"/>
      <c r="GXA1" s="182"/>
      <c r="GXB1" s="182"/>
      <c r="GXC1" s="182"/>
      <c r="GXD1" s="182"/>
      <c r="GXE1" s="182"/>
      <c r="GXF1" s="182"/>
      <c r="GXG1" s="182"/>
      <c r="GXH1" s="182"/>
      <c r="GXI1" s="182"/>
      <c r="GXJ1" s="182"/>
      <c r="GXK1" s="182"/>
      <c r="GXL1" s="182"/>
      <c r="GXM1" s="182"/>
      <c r="GXN1" s="182"/>
      <c r="GXO1" s="182"/>
      <c r="GXP1" s="182"/>
      <c r="GXQ1" s="182"/>
      <c r="GXR1" s="182"/>
      <c r="GXS1" s="182"/>
      <c r="GXT1" s="182"/>
      <c r="GXU1" s="182"/>
      <c r="GXV1" s="182"/>
      <c r="GXW1" s="182"/>
      <c r="GXX1" s="182"/>
      <c r="GXY1" s="182"/>
      <c r="GXZ1" s="182"/>
      <c r="GYA1" s="182"/>
      <c r="GYB1" s="182"/>
      <c r="GYC1" s="182"/>
      <c r="GYD1" s="182"/>
      <c r="GYE1" s="182"/>
      <c r="GYF1" s="182"/>
      <c r="GYG1" s="182"/>
      <c r="GYH1" s="182"/>
      <c r="GYI1" s="182"/>
      <c r="GYJ1" s="182"/>
      <c r="GYK1" s="182"/>
      <c r="GYL1" s="182"/>
      <c r="GYM1" s="182"/>
      <c r="GYN1" s="182"/>
      <c r="GYO1" s="182"/>
      <c r="GYP1" s="182"/>
      <c r="GYQ1" s="182"/>
      <c r="GYR1" s="182"/>
      <c r="GYS1" s="182"/>
      <c r="GYT1" s="182"/>
      <c r="GYU1" s="182"/>
      <c r="GYV1" s="182"/>
      <c r="GYW1" s="182"/>
      <c r="GYX1" s="182"/>
      <c r="GYY1" s="182"/>
      <c r="GYZ1" s="182"/>
      <c r="GZA1" s="182"/>
      <c r="GZB1" s="182"/>
      <c r="GZC1" s="182"/>
      <c r="GZD1" s="182"/>
      <c r="GZE1" s="182"/>
      <c r="GZF1" s="182"/>
      <c r="GZG1" s="182"/>
      <c r="GZH1" s="182"/>
      <c r="GZI1" s="182"/>
      <c r="GZJ1" s="182"/>
      <c r="GZK1" s="182"/>
      <c r="GZL1" s="182"/>
      <c r="GZM1" s="182"/>
      <c r="GZN1" s="182"/>
      <c r="GZO1" s="182"/>
      <c r="GZP1" s="182"/>
      <c r="GZQ1" s="182"/>
      <c r="GZR1" s="182"/>
      <c r="GZS1" s="182"/>
      <c r="GZT1" s="182"/>
      <c r="GZU1" s="182"/>
      <c r="GZV1" s="182"/>
      <c r="GZW1" s="182"/>
      <c r="GZX1" s="182"/>
      <c r="GZY1" s="182"/>
      <c r="GZZ1" s="182"/>
      <c r="HAA1" s="182"/>
      <c r="HAB1" s="182"/>
      <c r="HAC1" s="182"/>
      <c r="HAD1" s="182"/>
      <c r="HAE1" s="182"/>
      <c r="HAF1" s="182"/>
      <c r="HAG1" s="182"/>
      <c r="HAH1" s="182"/>
      <c r="HAI1" s="182"/>
      <c r="HAJ1" s="182"/>
      <c r="HAK1" s="182"/>
      <c r="HAL1" s="182"/>
      <c r="HAM1" s="182"/>
      <c r="HAN1" s="182"/>
      <c r="HAO1" s="182"/>
      <c r="HAP1" s="182"/>
      <c r="HAQ1" s="182"/>
      <c r="HAR1" s="182"/>
      <c r="HAS1" s="182"/>
      <c r="HAT1" s="182"/>
      <c r="HAU1" s="182"/>
      <c r="HAV1" s="182"/>
      <c r="HAW1" s="182"/>
      <c r="HAX1" s="182"/>
      <c r="HAY1" s="182"/>
      <c r="HAZ1" s="182"/>
      <c r="HBA1" s="182"/>
      <c r="HBB1" s="182"/>
      <c r="HBC1" s="182"/>
      <c r="HBD1" s="182"/>
      <c r="HBE1" s="182"/>
      <c r="HBF1" s="182"/>
      <c r="HBG1" s="182"/>
      <c r="HBH1" s="182"/>
      <c r="HBI1" s="182"/>
      <c r="HBJ1" s="182"/>
      <c r="HBK1" s="182"/>
      <c r="HBL1" s="182"/>
      <c r="HBM1" s="182"/>
      <c r="HBN1" s="182"/>
      <c r="HBO1" s="182"/>
      <c r="HBP1" s="182"/>
      <c r="HBQ1" s="182"/>
      <c r="HBR1" s="182"/>
      <c r="HBS1" s="182"/>
      <c r="HBT1" s="182"/>
      <c r="HBU1" s="182"/>
      <c r="HBV1" s="182"/>
      <c r="HBW1" s="182"/>
      <c r="HBX1" s="182"/>
      <c r="HBY1" s="182"/>
      <c r="HBZ1" s="182"/>
      <c r="HCA1" s="182"/>
      <c r="HCB1" s="182"/>
      <c r="HCC1" s="182"/>
      <c r="HCD1" s="182"/>
      <c r="HCE1" s="182"/>
      <c r="HCF1" s="182"/>
      <c r="HCG1" s="182"/>
      <c r="HCH1" s="182"/>
      <c r="HCI1" s="182"/>
      <c r="HCJ1" s="182"/>
      <c r="HCK1" s="182"/>
      <c r="HCL1" s="182"/>
      <c r="HCM1" s="182"/>
      <c r="HCN1" s="182"/>
      <c r="HCO1" s="182"/>
      <c r="HCP1" s="182"/>
      <c r="HCQ1" s="182"/>
      <c r="HCR1" s="182"/>
      <c r="HCS1" s="182"/>
      <c r="HCT1" s="182"/>
      <c r="HCU1" s="182"/>
      <c r="HCV1" s="182"/>
      <c r="HCW1" s="182"/>
      <c r="HCX1" s="182"/>
      <c r="HCY1" s="182"/>
      <c r="HCZ1" s="182"/>
      <c r="HDA1" s="182"/>
      <c r="HDB1" s="182"/>
      <c r="HDC1" s="182"/>
      <c r="HDD1" s="182"/>
      <c r="HDE1" s="182"/>
      <c r="HDF1" s="182"/>
      <c r="HDG1" s="182"/>
      <c r="HDH1" s="182"/>
      <c r="HDI1" s="182"/>
      <c r="HDJ1" s="182"/>
      <c r="HDK1" s="182"/>
      <c r="HDL1" s="182"/>
      <c r="HDM1" s="182"/>
      <c r="HDN1" s="182"/>
      <c r="HDO1" s="182"/>
      <c r="HDP1" s="182"/>
      <c r="HDQ1" s="182"/>
      <c r="HDR1" s="182"/>
      <c r="HDS1" s="182"/>
      <c r="HDT1" s="182"/>
      <c r="HDU1" s="182"/>
      <c r="HDV1" s="182"/>
      <c r="HDW1" s="182"/>
      <c r="HDX1" s="182"/>
      <c r="HDY1" s="182"/>
      <c r="HDZ1" s="182"/>
      <c r="HEA1" s="182"/>
      <c r="HEB1" s="182"/>
      <c r="HEC1" s="182"/>
      <c r="HED1" s="182"/>
      <c r="HEE1" s="182"/>
      <c r="HEF1" s="182"/>
      <c r="HEG1" s="182"/>
      <c r="HEH1" s="182"/>
      <c r="HEI1" s="182"/>
      <c r="HEJ1" s="182"/>
      <c r="HEK1" s="182"/>
      <c r="HEL1" s="182"/>
      <c r="HEM1" s="182"/>
      <c r="HEN1" s="182"/>
      <c r="HEO1" s="182"/>
      <c r="HEP1" s="182"/>
      <c r="HEQ1" s="182"/>
      <c r="HER1" s="182"/>
      <c r="HES1" s="182"/>
      <c r="HET1" s="182"/>
      <c r="HEU1" s="182"/>
      <c r="HEV1" s="182"/>
      <c r="HEW1" s="182"/>
      <c r="HEX1" s="182"/>
      <c r="HEY1" s="182"/>
      <c r="HEZ1" s="182"/>
      <c r="HFA1" s="182"/>
      <c r="HFB1" s="182"/>
      <c r="HFC1" s="182"/>
      <c r="HFD1" s="182"/>
      <c r="HFE1" s="182"/>
      <c r="HFF1" s="182"/>
      <c r="HFG1" s="182"/>
      <c r="HFH1" s="182"/>
      <c r="HFI1" s="182"/>
      <c r="HFJ1" s="182"/>
      <c r="HFK1" s="182"/>
      <c r="HFL1" s="182"/>
      <c r="HFM1" s="182"/>
      <c r="HFN1" s="182"/>
      <c r="HFO1" s="182"/>
      <c r="HFP1" s="182"/>
      <c r="HFQ1" s="182"/>
      <c r="HFR1" s="182"/>
      <c r="HFS1" s="182"/>
      <c r="HFT1" s="182"/>
      <c r="HFU1" s="182"/>
      <c r="HFV1" s="182"/>
      <c r="HFW1" s="182"/>
      <c r="HFX1" s="182"/>
      <c r="HFY1" s="182"/>
      <c r="HFZ1" s="182"/>
      <c r="HGA1" s="182"/>
      <c r="HGB1" s="182"/>
      <c r="HGC1" s="182"/>
      <c r="HGD1" s="182"/>
      <c r="HGE1" s="182"/>
      <c r="HGF1" s="182"/>
      <c r="HGG1" s="182"/>
      <c r="HGH1" s="182"/>
      <c r="HGI1" s="182"/>
      <c r="HGJ1" s="182"/>
      <c r="HGK1" s="182"/>
      <c r="HGL1" s="182"/>
      <c r="HGM1" s="182"/>
      <c r="HGN1" s="182"/>
      <c r="HGO1" s="182"/>
      <c r="HGP1" s="182"/>
      <c r="HGQ1" s="182"/>
      <c r="HGR1" s="182"/>
      <c r="HGS1" s="182"/>
      <c r="HGT1" s="182"/>
      <c r="HGU1" s="182"/>
      <c r="HGV1" s="182"/>
      <c r="HGW1" s="182"/>
      <c r="HGX1" s="182"/>
      <c r="HGY1" s="182"/>
      <c r="HGZ1" s="182"/>
      <c r="HHA1" s="182"/>
      <c r="HHB1" s="182"/>
      <c r="HHC1" s="182"/>
      <c r="HHD1" s="182"/>
      <c r="HHE1" s="182"/>
      <c r="HHF1" s="182"/>
      <c r="HHG1" s="182"/>
      <c r="HHH1" s="182"/>
      <c r="HHI1" s="182"/>
      <c r="HHJ1" s="182"/>
      <c r="HHK1" s="182"/>
      <c r="HHL1" s="182"/>
      <c r="HHM1" s="182"/>
      <c r="HHN1" s="182"/>
      <c r="HHO1" s="182"/>
      <c r="HHP1" s="182"/>
      <c r="HHQ1" s="182"/>
      <c r="HHR1" s="182"/>
      <c r="HHS1" s="182"/>
      <c r="HHT1" s="182"/>
      <c r="HHU1" s="182"/>
      <c r="HHV1" s="182"/>
      <c r="HHW1" s="182"/>
      <c r="HHX1" s="182"/>
      <c r="HHY1" s="182"/>
      <c r="HHZ1" s="182"/>
      <c r="HIA1" s="182"/>
      <c r="HIB1" s="182"/>
      <c r="HIC1" s="182"/>
      <c r="HID1" s="182"/>
      <c r="HIE1" s="182"/>
      <c r="HIF1" s="182"/>
      <c r="HIG1" s="182"/>
      <c r="HIH1" s="182"/>
      <c r="HII1" s="182"/>
      <c r="HIJ1" s="182"/>
      <c r="HIK1" s="182"/>
      <c r="HIL1" s="182"/>
      <c r="HIM1" s="182"/>
      <c r="HIN1" s="182"/>
      <c r="HIO1" s="182"/>
      <c r="HIP1" s="182"/>
      <c r="HIQ1" s="182"/>
      <c r="HIR1" s="182"/>
      <c r="HIS1" s="182"/>
      <c r="HIT1" s="182"/>
      <c r="HIU1" s="182"/>
      <c r="HIV1" s="182"/>
      <c r="HIW1" s="182"/>
      <c r="HIX1" s="182"/>
      <c r="HIY1" s="182"/>
      <c r="HIZ1" s="182"/>
      <c r="HJA1" s="182"/>
      <c r="HJB1" s="182"/>
      <c r="HJC1" s="182"/>
      <c r="HJD1" s="182"/>
      <c r="HJE1" s="182"/>
      <c r="HJF1" s="182"/>
      <c r="HJG1" s="182"/>
      <c r="HJH1" s="182"/>
      <c r="HJI1" s="182"/>
      <c r="HJJ1" s="182"/>
      <c r="HJK1" s="182"/>
      <c r="HJL1" s="182"/>
      <c r="HJM1" s="182"/>
      <c r="HJN1" s="182"/>
      <c r="HJO1" s="182"/>
      <c r="HJP1" s="182"/>
      <c r="HJQ1" s="182"/>
      <c r="HJR1" s="182"/>
      <c r="HJS1" s="182"/>
      <c r="HJT1" s="182"/>
      <c r="HJU1" s="182"/>
      <c r="HJV1" s="182"/>
      <c r="HJW1" s="182"/>
      <c r="HJX1" s="182"/>
      <c r="HJY1" s="182"/>
      <c r="HJZ1" s="182"/>
      <c r="HKA1" s="182"/>
      <c r="HKB1" s="182"/>
      <c r="HKC1" s="182"/>
      <c r="HKD1" s="182"/>
      <c r="HKE1" s="182"/>
      <c r="HKF1" s="182"/>
      <c r="HKG1" s="182"/>
      <c r="HKH1" s="182"/>
      <c r="HKI1" s="182"/>
      <c r="HKJ1" s="182"/>
      <c r="HKK1" s="182"/>
      <c r="HKL1" s="182"/>
      <c r="HKM1" s="182"/>
      <c r="HKN1" s="182"/>
      <c r="HKO1" s="182"/>
      <c r="HKP1" s="182"/>
      <c r="HKQ1" s="182"/>
      <c r="HKR1" s="182"/>
      <c r="HKS1" s="182"/>
      <c r="HKT1" s="182"/>
      <c r="HKU1" s="182"/>
      <c r="HKV1" s="182"/>
      <c r="HKW1" s="182"/>
      <c r="HKX1" s="182"/>
      <c r="HKY1" s="182"/>
      <c r="HKZ1" s="182"/>
      <c r="HLA1" s="182"/>
      <c r="HLB1" s="182"/>
      <c r="HLC1" s="182"/>
      <c r="HLD1" s="182"/>
      <c r="HLE1" s="182"/>
      <c r="HLF1" s="182"/>
      <c r="HLG1" s="182"/>
      <c r="HLH1" s="182"/>
      <c r="HLI1" s="182"/>
      <c r="HLJ1" s="182"/>
      <c r="HLK1" s="182"/>
      <c r="HLL1" s="182"/>
      <c r="HLM1" s="182"/>
      <c r="HLN1" s="182"/>
      <c r="HLO1" s="182"/>
      <c r="HLP1" s="182"/>
      <c r="HLQ1" s="182"/>
      <c r="HLR1" s="182"/>
      <c r="HLS1" s="182"/>
      <c r="HLT1" s="182"/>
      <c r="HLU1" s="182"/>
      <c r="HLV1" s="182"/>
      <c r="HLW1" s="182"/>
      <c r="HLX1" s="182"/>
      <c r="HLY1" s="182"/>
      <c r="HLZ1" s="182"/>
      <c r="HMA1" s="182"/>
      <c r="HMB1" s="182"/>
      <c r="HMC1" s="182"/>
      <c r="HMD1" s="182"/>
      <c r="HME1" s="182"/>
      <c r="HMF1" s="182"/>
      <c r="HMG1" s="182"/>
      <c r="HMH1" s="182"/>
      <c r="HMI1" s="182"/>
      <c r="HMJ1" s="182"/>
      <c r="HMK1" s="182"/>
      <c r="HML1" s="182"/>
      <c r="HMM1" s="182"/>
      <c r="HMN1" s="182"/>
      <c r="HMO1" s="182"/>
      <c r="HMP1" s="182"/>
      <c r="HMQ1" s="182"/>
      <c r="HMR1" s="182"/>
      <c r="HMS1" s="182"/>
      <c r="HMT1" s="182"/>
      <c r="HMU1" s="182"/>
      <c r="HMV1" s="182"/>
      <c r="HMW1" s="182"/>
      <c r="HMX1" s="182"/>
      <c r="HMY1" s="182"/>
      <c r="HMZ1" s="182"/>
      <c r="HNA1" s="182"/>
      <c r="HNB1" s="182"/>
      <c r="HNC1" s="182"/>
      <c r="HND1" s="182"/>
      <c r="HNE1" s="182"/>
      <c r="HNF1" s="182"/>
      <c r="HNG1" s="182"/>
      <c r="HNH1" s="182"/>
      <c r="HNI1" s="182"/>
      <c r="HNJ1" s="182"/>
      <c r="HNK1" s="182"/>
      <c r="HNL1" s="182"/>
      <c r="HNM1" s="182"/>
      <c r="HNN1" s="182"/>
      <c r="HNO1" s="182"/>
      <c r="HNP1" s="182"/>
      <c r="HNQ1" s="182"/>
      <c r="HNR1" s="182"/>
      <c r="HNS1" s="182"/>
      <c r="HNT1" s="182"/>
      <c r="HNU1" s="182"/>
      <c r="HNV1" s="182"/>
      <c r="HNW1" s="182"/>
      <c r="HNX1" s="182"/>
      <c r="HNY1" s="182"/>
      <c r="HNZ1" s="182"/>
      <c r="HOA1" s="182"/>
      <c r="HOB1" s="182"/>
      <c r="HOC1" s="182"/>
      <c r="HOD1" s="182"/>
      <c r="HOE1" s="182"/>
      <c r="HOF1" s="182"/>
      <c r="HOG1" s="182"/>
      <c r="HOH1" s="182"/>
      <c r="HOI1" s="182"/>
      <c r="HOJ1" s="182"/>
      <c r="HOK1" s="182"/>
      <c r="HOL1" s="182"/>
      <c r="HOM1" s="182"/>
      <c r="HON1" s="182"/>
      <c r="HOO1" s="182"/>
      <c r="HOP1" s="182"/>
      <c r="HOQ1" s="182"/>
      <c r="HOR1" s="182"/>
      <c r="HOS1" s="182"/>
      <c r="HOT1" s="182"/>
      <c r="HOU1" s="182"/>
      <c r="HOV1" s="182"/>
      <c r="HOW1" s="182"/>
      <c r="HOX1" s="182"/>
      <c r="HOY1" s="182"/>
      <c r="HOZ1" s="182"/>
      <c r="HPA1" s="182"/>
      <c r="HPB1" s="182"/>
      <c r="HPC1" s="182"/>
      <c r="HPD1" s="182"/>
      <c r="HPE1" s="182"/>
      <c r="HPF1" s="182"/>
      <c r="HPG1" s="182"/>
      <c r="HPH1" s="182"/>
      <c r="HPI1" s="182"/>
      <c r="HPJ1" s="182"/>
      <c r="HPK1" s="182"/>
      <c r="HPL1" s="182"/>
      <c r="HPM1" s="182"/>
      <c r="HPN1" s="182"/>
      <c r="HPO1" s="182"/>
      <c r="HPP1" s="182"/>
      <c r="HPQ1" s="182"/>
      <c r="HPR1" s="182"/>
      <c r="HPS1" s="182"/>
      <c r="HPT1" s="182"/>
      <c r="HPU1" s="182"/>
      <c r="HPV1" s="182"/>
      <c r="HPW1" s="182"/>
      <c r="HPX1" s="182"/>
      <c r="HPY1" s="182"/>
      <c r="HPZ1" s="182"/>
      <c r="HQA1" s="182"/>
      <c r="HQB1" s="182"/>
      <c r="HQC1" s="182"/>
      <c r="HQD1" s="182"/>
      <c r="HQE1" s="182"/>
      <c r="HQF1" s="182"/>
      <c r="HQG1" s="182"/>
      <c r="HQH1" s="182"/>
      <c r="HQI1" s="182"/>
      <c r="HQJ1" s="182"/>
      <c r="HQK1" s="182"/>
      <c r="HQL1" s="182"/>
      <c r="HQM1" s="182"/>
      <c r="HQN1" s="182"/>
      <c r="HQO1" s="182"/>
      <c r="HQP1" s="182"/>
      <c r="HQQ1" s="182"/>
      <c r="HQR1" s="182"/>
      <c r="HQS1" s="182"/>
      <c r="HQT1" s="182"/>
      <c r="HQU1" s="182"/>
      <c r="HQV1" s="182"/>
      <c r="HQW1" s="182"/>
      <c r="HQX1" s="182"/>
      <c r="HQY1" s="182"/>
      <c r="HQZ1" s="182"/>
      <c r="HRA1" s="182"/>
      <c r="HRB1" s="182"/>
      <c r="HRC1" s="182"/>
      <c r="HRD1" s="182"/>
      <c r="HRE1" s="182"/>
      <c r="HRF1" s="182"/>
      <c r="HRG1" s="182"/>
      <c r="HRH1" s="182"/>
      <c r="HRI1" s="182"/>
      <c r="HRJ1" s="182"/>
      <c r="HRK1" s="182"/>
      <c r="HRL1" s="182"/>
      <c r="HRM1" s="182"/>
      <c r="HRN1" s="182"/>
      <c r="HRO1" s="182"/>
      <c r="HRP1" s="182"/>
      <c r="HRQ1" s="182"/>
      <c r="HRR1" s="182"/>
      <c r="HRS1" s="182"/>
      <c r="HRT1" s="182"/>
      <c r="HRU1" s="182"/>
      <c r="HRV1" s="182"/>
      <c r="HRW1" s="182"/>
      <c r="HRX1" s="182"/>
      <c r="HRY1" s="182"/>
      <c r="HRZ1" s="182"/>
      <c r="HSA1" s="182"/>
      <c r="HSB1" s="182"/>
      <c r="HSC1" s="182"/>
      <c r="HSD1" s="182"/>
      <c r="HSE1" s="182"/>
      <c r="HSF1" s="182"/>
      <c r="HSG1" s="182"/>
      <c r="HSH1" s="182"/>
      <c r="HSI1" s="182"/>
      <c r="HSJ1" s="182"/>
      <c r="HSK1" s="182"/>
      <c r="HSL1" s="182"/>
      <c r="HSM1" s="182"/>
      <c r="HSN1" s="182"/>
      <c r="HSO1" s="182"/>
      <c r="HSP1" s="182"/>
      <c r="HSQ1" s="182"/>
      <c r="HSR1" s="182"/>
      <c r="HSS1" s="182"/>
      <c r="HST1" s="182"/>
      <c r="HSU1" s="182"/>
      <c r="HSV1" s="182"/>
      <c r="HSW1" s="182"/>
      <c r="HSX1" s="182"/>
      <c r="HSY1" s="182"/>
      <c r="HSZ1" s="182"/>
      <c r="HTA1" s="182"/>
      <c r="HTB1" s="182"/>
      <c r="HTC1" s="182"/>
      <c r="HTD1" s="182"/>
      <c r="HTE1" s="182"/>
      <c r="HTF1" s="182"/>
      <c r="HTG1" s="182"/>
      <c r="HTH1" s="182"/>
      <c r="HTI1" s="182"/>
      <c r="HTJ1" s="182"/>
      <c r="HTK1" s="182"/>
      <c r="HTL1" s="182"/>
      <c r="HTM1" s="182"/>
      <c r="HTN1" s="182"/>
      <c r="HTO1" s="182"/>
      <c r="HTP1" s="182"/>
      <c r="HTQ1" s="182"/>
      <c r="HTR1" s="182"/>
      <c r="HTS1" s="182"/>
      <c r="HTT1" s="182"/>
      <c r="HTU1" s="182"/>
      <c r="HTV1" s="182"/>
      <c r="HTW1" s="182"/>
      <c r="HTX1" s="182"/>
      <c r="HTY1" s="182"/>
      <c r="HTZ1" s="182"/>
      <c r="HUA1" s="182"/>
      <c r="HUB1" s="182"/>
      <c r="HUC1" s="182"/>
      <c r="HUD1" s="182"/>
      <c r="HUE1" s="182"/>
      <c r="HUF1" s="182"/>
      <c r="HUG1" s="182"/>
      <c r="HUH1" s="182"/>
      <c r="HUI1" s="182"/>
      <c r="HUJ1" s="182"/>
      <c r="HUK1" s="182"/>
      <c r="HUL1" s="182"/>
      <c r="HUM1" s="182"/>
      <c r="HUN1" s="182"/>
      <c r="HUO1" s="182"/>
      <c r="HUP1" s="182"/>
      <c r="HUQ1" s="182"/>
      <c r="HUR1" s="182"/>
      <c r="HUS1" s="182"/>
      <c r="HUT1" s="182"/>
      <c r="HUU1" s="182"/>
      <c r="HUV1" s="182"/>
      <c r="HUW1" s="182"/>
      <c r="HUX1" s="182"/>
      <c r="HUY1" s="182"/>
      <c r="HUZ1" s="182"/>
      <c r="HVA1" s="182"/>
      <c r="HVB1" s="182"/>
      <c r="HVC1" s="182"/>
      <c r="HVD1" s="182"/>
      <c r="HVE1" s="182"/>
      <c r="HVF1" s="182"/>
      <c r="HVG1" s="182"/>
      <c r="HVH1" s="182"/>
      <c r="HVI1" s="182"/>
      <c r="HVJ1" s="182"/>
      <c r="HVK1" s="182"/>
      <c r="HVL1" s="182"/>
      <c r="HVM1" s="182"/>
      <c r="HVN1" s="182"/>
      <c r="HVO1" s="182"/>
      <c r="HVP1" s="182"/>
      <c r="HVQ1" s="182"/>
      <c r="HVR1" s="182"/>
      <c r="HVS1" s="182"/>
      <c r="HVT1" s="182"/>
      <c r="HVU1" s="182"/>
      <c r="HVV1" s="182"/>
      <c r="HVW1" s="182"/>
      <c r="HVX1" s="182"/>
      <c r="HVY1" s="182"/>
      <c r="HVZ1" s="182"/>
      <c r="HWA1" s="182"/>
      <c r="HWB1" s="182"/>
      <c r="HWC1" s="182"/>
      <c r="HWD1" s="182"/>
      <c r="HWE1" s="182"/>
      <c r="HWF1" s="182"/>
      <c r="HWG1" s="182"/>
      <c r="HWH1" s="182"/>
      <c r="HWI1" s="182"/>
      <c r="HWJ1" s="182"/>
      <c r="HWK1" s="182"/>
      <c r="HWL1" s="182"/>
      <c r="HWM1" s="182"/>
      <c r="HWN1" s="182"/>
      <c r="HWO1" s="182"/>
      <c r="HWP1" s="182"/>
      <c r="HWQ1" s="182"/>
      <c r="HWR1" s="182"/>
      <c r="HWS1" s="182"/>
      <c r="HWT1" s="182"/>
      <c r="HWU1" s="182"/>
      <c r="HWV1" s="182"/>
      <c r="HWW1" s="182"/>
      <c r="HWX1" s="182"/>
      <c r="HWY1" s="182"/>
      <c r="HWZ1" s="182"/>
      <c r="HXA1" s="182"/>
      <c r="HXB1" s="182"/>
      <c r="HXC1" s="182"/>
      <c r="HXD1" s="182"/>
      <c r="HXE1" s="182"/>
      <c r="HXF1" s="182"/>
      <c r="HXG1" s="182"/>
      <c r="HXH1" s="182"/>
      <c r="HXI1" s="182"/>
      <c r="HXJ1" s="182"/>
      <c r="HXK1" s="182"/>
      <c r="HXL1" s="182"/>
      <c r="HXM1" s="182"/>
      <c r="HXN1" s="182"/>
      <c r="HXO1" s="182"/>
      <c r="HXP1" s="182"/>
      <c r="HXQ1" s="182"/>
      <c r="HXR1" s="182"/>
      <c r="HXS1" s="182"/>
      <c r="HXT1" s="182"/>
      <c r="HXU1" s="182"/>
      <c r="HXV1" s="182"/>
      <c r="HXW1" s="182"/>
      <c r="HXX1" s="182"/>
      <c r="HXY1" s="182"/>
      <c r="HXZ1" s="182"/>
      <c r="HYA1" s="182"/>
      <c r="HYB1" s="182"/>
      <c r="HYC1" s="182"/>
      <c r="HYD1" s="182"/>
      <c r="HYE1" s="182"/>
      <c r="HYF1" s="182"/>
      <c r="HYG1" s="182"/>
      <c r="HYH1" s="182"/>
      <c r="HYI1" s="182"/>
      <c r="HYJ1" s="182"/>
      <c r="HYK1" s="182"/>
      <c r="HYL1" s="182"/>
      <c r="HYM1" s="182"/>
      <c r="HYN1" s="182"/>
      <c r="HYO1" s="182"/>
      <c r="HYP1" s="182"/>
      <c r="HYQ1" s="182"/>
      <c r="HYR1" s="182"/>
      <c r="HYS1" s="182"/>
      <c r="HYT1" s="182"/>
      <c r="HYU1" s="182"/>
      <c r="HYV1" s="182"/>
      <c r="HYW1" s="182"/>
      <c r="HYX1" s="182"/>
      <c r="HYY1" s="182"/>
      <c r="HYZ1" s="182"/>
      <c r="HZA1" s="182"/>
      <c r="HZB1" s="182"/>
      <c r="HZC1" s="182"/>
      <c r="HZD1" s="182"/>
      <c r="HZE1" s="182"/>
      <c r="HZF1" s="182"/>
      <c r="HZG1" s="182"/>
      <c r="HZH1" s="182"/>
      <c r="HZI1" s="182"/>
      <c r="HZJ1" s="182"/>
      <c r="HZK1" s="182"/>
      <c r="HZL1" s="182"/>
      <c r="HZM1" s="182"/>
      <c r="HZN1" s="182"/>
      <c r="HZO1" s="182"/>
      <c r="HZP1" s="182"/>
      <c r="HZQ1" s="182"/>
      <c r="HZR1" s="182"/>
      <c r="HZS1" s="182"/>
      <c r="HZT1" s="182"/>
      <c r="HZU1" s="182"/>
      <c r="HZV1" s="182"/>
      <c r="HZW1" s="182"/>
      <c r="HZX1" s="182"/>
      <c r="HZY1" s="182"/>
      <c r="HZZ1" s="182"/>
      <c r="IAA1" s="182"/>
      <c r="IAB1" s="182"/>
      <c r="IAC1" s="182"/>
      <c r="IAD1" s="182"/>
      <c r="IAE1" s="182"/>
      <c r="IAF1" s="182"/>
      <c r="IAG1" s="182"/>
      <c r="IAH1" s="182"/>
      <c r="IAI1" s="182"/>
      <c r="IAJ1" s="182"/>
      <c r="IAK1" s="182"/>
      <c r="IAL1" s="182"/>
      <c r="IAM1" s="182"/>
      <c r="IAN1" s="182"/>
      <c r="IAO1" s="182"/>
      <c r="IAP1" s="182"/>
      <c r="IAQ1" s="182"/>
      <c r="IAR1" s="182"/>
      <c r="IAS1" s="182"/>
      <c r="IAT1" s="182"/>
      <c r="IAU1" s="182"/>
      <c r="IAV1" s="182"/>
      <c r="IAW1" s="182"/>
      <c r="IAX1" s="182"/>
      <c r="IAY1" s="182"/>
      <c r="IAZ1" s="182"/>
      <c r="IBA1" s="182"/>
      <c r="IBB1" s="182"/>
      <c r="IBC1" s="182"/>
      <c r="IBD1" s="182"/>
      <c r="IBE1" s="182"/>
      <c r="IBF1" s="182"/>
      <c r="IBG1" s="182"/>
      <c r="IBH1" s="182"/>
      <c r="IBI1" s="182"/>
      <c r="IBJ1" s="182"/>
      <c r="IBK1" s="182"/>
      <c r="IBL1" s="182"/>
      <c r="IBM1" s="182"/>
      <c r="IBN1" s="182"/>
      <c r="IBO1" s="182"/>
      <c r="IBP1" s="182"/>
      <c r="IBQ1" s="182"/>
      <c r="IBR1" s="182"/>
      <c r="IBS1" s="182"/>
      <c r="IBT1" s="182"/>
      <c r="IBU1" s="182"/>
      <c r="IBV1" s="182"/>
      <c r="IBW1" s="182"/>
      <c r="IBX1" s="182"/>
      <c r="IBY1" s="182"/>
      <c r="IBZ1" s="182"/>
      <c r="ICA1" s="182"/>
      <c r="ICB1" s="182"/>
      <c r="ICC1" s="182"/>
      <c r="ICD1" s="182"/>
      <c r="ICE1" s="182"/>
      <c r="ICF1" s="182"/>
      <c r="ICG1" s="182"/>
      <c r="ICH1" s="182"/>
      <c r="ICI1" s="182"/>
      <c r="ICJ1" s="182"/>
      <c r="ICK1" s="182"/>
      <c r="ICL1" s="182"/>
      <c r="ICM1" s="182"/>
      <c r="ICN1" s="182"/>
      <c r="ICO1" s="182"/>
      <c r="ICP1" s="182"/>
      <c r="ICQ1" s="182"/>
      <c r="ICR1" s="182"/>
      <c r="ICS1" s="182"/>
      <c r="ICT1" s="182"/>
      <c r="ICU1" s="182"/>
      <c r="ICV1" s="182"/>
      <c r="ICW1" s="182"/>
      <c r="ICX1" s="182"/>
      <c r="ICY1" s="182"/>
      <c r="ICZ1" s="182"/>
      <c r="IDA1" s="182"/>
      <c r="IDB1" s="182"/>
      <c r="IDC1" s="182"/>
      <c r="IDD1" s="182"/>
      <c r="IDE1" s="182"/>
      <c r="IDF1" s="182"/>
      <c r="IDG1" s="182"/>
      <c r="IDH1" s="182"/>
      <c r="IDI1" s="182"/>
      <c r="IDJ1" s="182"/>
      <c r="IDK1" s="182"/>
      <c r="IDL1" s="182"/>
      <c r="IDM1" s="182"/>
      <c r="IDN1" s="182"/>
      <c r="IDO1" s="182"/>
      <c r="IDP1" s="182"/>
      <c r="IDQ1" s="182"/>
      <c r="IDR1" s="182"/>
      <c r="IDS1" s="182"/>
      <c r="IDT1" s="182"/>
      <c r="IDU1" s="182"/>
      <c r="IDV1" s="182"/>
      <c r="IDW1" s="182"/>
      <c r="IDX1" s="182"/>
      <c r="IDY1" s="182"/>
      <c r="IDZ1" s="182"/>
      <c r="IEA1" s="182"/>
      <c r="IEB1" s="182"/>
      <c r="IEC1" s="182"/>
      <c r="IED1" s="182"/>
      <c r="IEE1" s="182"/>
      <c r="IEF1" s="182"/>
      <c r="IEG1" s="182"/>
      <c r="IEH1" s="182"/>
      <c r="IEI1" s="182"/>
      <c r="IEJ1" s="182"/>
      <c r="IEK1" s="182"/>
      <c r="IEL1" s="182"/>
      <c r="IEM1" s="182"/>
      <c r="IEN1" s="182"/>
      <c r="IEO1" s="182"/>
      <c r="IEP1" s="182"/>
      <c r="IEQ1" s="182"/>
      <c r="IER1" s="182"/>
      <c r="IES1" s="182"/>
      <c r="IET1" s="182"/>
      <c r="IEU1" s="182"/>
      <c r="IEV1" s="182"/>
      <c r="IEW1" s="182"/>
      <c r="IEX1" s="182"/>
      <c r="IEY1" s="182"/>
      <c r="IEZ1" s="182"/>
      <c r="IFA1" s="182"/>
      <c r="IFB1" s="182"/>
      <c r="IFC1" s="182"/>
      <c r="IFD1" s="182"/>
      <c r="IFE1" s="182"/>
      <c r="IFF1" s="182"/>
      <c r="IFG1" s="182"/>
      <c r="IFH1" s="182"/>
      <c r="IFI1" s="182"/>
      <c r="IFJ1" s="182"/>
      <c r="IFK1" s="182"/>
      <c r="IFL1" s="182"/>
      <c r="IFM1" s="182"/>
      <c r="IFN1" s="182"/>
      <c r="IFO1" s="182"/>
      <c r="IFP1" s="182"/>
      <c r="IFQ1" s="182"/>
      <c r="IFR1" s="182"/>
      <c r="IFS1" s="182"/>
      <c r="IFT1" s="182"/>
      <c r="IFU1" s="182"/>
      <c r="IFV1" s="182"/>
      <c r="IFW1" s="182"/>
      <c r="IFX1" s="182"/>
      <c r="IFY1" s="182"/>
      <c r="IFZ1" s="182"/>
      <c r="IGA1" s="182"/>
      <c r="IGB1" s="182"/>
      <c r="IGC1" s="182"/>
      <c r="IGD1" s="182"/>
      <c r="IGE1" s="182"/>
      <c r="IGF1" s="182"/>
      <c r="IGG1" s="182"/>
      <c r="IGH1" s="182"/>
      <c r="IGI1" s="182"/>
      <c r="IGJ1" s="182"/>
      <c r="IGK1" s="182"/>
      <c r="IGL1" s="182"/>
      <c r="IGM1" s="182"/>
      <c r="IGN1" s="182"/>
      <c r="IGO1" s="182"/>
      <c r="IGP1" s="182"/>
      <c r="IGQ1" s="182"/>
      <c r="IGR1" s="182"/>
      <c r="IGS1" s="182"/>
      <c r="IGT1" s="182"/>
      <c r="IGU1" s="182"/>
      <c r="IGV1" s="182"/>
      <c r="IGW1" s="182"/>
      <c r="IGX1" s="182"/>
      <c r="IGY1" s="182"/>
      <c r="IGZ1" s="182"/>
      <c r="IHA1" s="182"/>
      <c r="IHB1" s="182"/>
      <c r="IHC1" s="182"/>
      <c r="IHD1" s="182"/>
      <c r="IHE1" s="182"/>
      <c r="IHF1" s="182"/>
      <c r="IHG1" s="182"/>
      <c r="IHH1" s="182"/>
      <c r="IHI1" s="182"/>
      <c r="IHJ1" s="182"/>
      <c r="IHK1" s="182"/>
      <c r="IHL1" s="182"/>
      <c r="IHM1" s="182"/>
      <c r="IHN1" s="182"/>
      <c r="IHO1" s="182"/>
      <c r="IHP1" s="182"/>
      <c r="IHQ1" s="182"/>
      <c r="IHR1" s="182"/>
      <c r="IHS1" s="182"/>
      <c r="IHT1" s="182"/>
      <c r="IHU1" s="182"/>
      <c r="IHV1" s="182"/>
      <c r="IHW1" s="182"/>
      <c r="IHX1" s="182"/>
      <c r="IHY1" s="182"/>
      <c r="IHZ1" s="182"/>
      <c r="IIA1" s="182"/>
      <c r="IIB1" s="182"/>
      <c r="IIC1" s="182"/>
      <c r="IID1" s="182"/>
      <c r="IIE1" s="182"/>
      <c r="IIF1" s="182"/>
      <c r="IIG1" s="182"/>
      <c r="IIH1" s="182"/>
      <c r="III1" s="182"/>
      <c r="IIJ1" s="182"/>
      <c r="IIK1" s="182"/>
      <c r="IIL1" s="182"/>
      <c r="IIM1" s="182"/>
      <c r="IIN1" s="182"/>
      <c r="IIO1" s="182"/>
      <c r="IIP1" s="182"/>
      <c r="IIQ1" s="182"/>
      <c r="IIR1" s="182"/>
      <c r="IIS1" s="182"/>
      <c r="IIT1" s="182"/>
      <c r="IIU1" s="182"/>
      <c r="IIV1" s="182"/>
      <c r="IIW1" s="182"/>
      <c r="IIX1" s="182"/>
      <c r="IIY1" s="182"/>
      <c r="IIZ1" s="182"/>
      <c r="IJA1" s="182"/>
      <c r="IJB1" s="182"/>
      <c r="IJC1" s="182"/>
      <c r="IJD1" s="182"/>
      <c r="IJE1" s="182"/>
      <c r="IJF1" s="182"/>
      <c r="IJG1" s="182"/>
      <c r="IJH1" s="182"/>
      <c r="IJI1" s="182"/>
      <c r="IJJ1" s="182"/>
      <c r="IJK1" s="182"/>
      <c r="IJL1" s="182"/>
      <c r="IJM1" s="182"/>
      <c r="IJN1" s="182"/>
      <c r="IJO1" s="182"/>
      <c r="IJP1" s="182"/>
      <c r="IJQ1" s="182"/>
      <c r="IJR1" s="182"/>
      <c r="IJS1" s="182"/>
      <c r="IJT1" s="182"/>
      <c r="IJU1" s="182"/>
      <c r="IJV1" s="182"/>
      <c r="IJW1" s="182"/>
      <c r="IJX1" s="182"/>
      <c r="IJY1" s="182"/>
      <c r="IJZ1" s="182"/>
      <c r="IKA1" s="182"/>
      <c r="IKB1" s="182"/>
      <c r="IKC1" s="182"/>
      <c r="IKD1" s="182"/>
      <c r="IKE1" s="182"/>
      <c r="IKF1" s="182"/>
      <c r="IKG1" s="182"/>
      <c r="IKH1" s="182"/>
      <c r="IKI1" s="182"/>
      <c r="IKJ1" s="182"/>
      <c r="IKK1" s="182"/>
      <c r="IKL1" s="182"/>
      <c r="IKM1" s="182"/>
      <c r="IKN1" s="182"/>
      <c r="IKO1" s="182"/>
      <c r="IKP1" s="182"/>
      <c r="IKQ1" s="182"/>
      <c r="IKR1" s="182"/>
      <c r="IKS1" s="182"/>
      <c r="IKT1" s="182"/>
      <c r="IKU1" s="182"/>
      <c r="IKV1" s="182"/>
      <c r="IKW1" s="182"/>
      <c r="IKX1" s="182"/>
      <c r="IKY1" s="182"/>
      <c r="IKZ1" s="182"/>
      <c r="ILA1" s="182"/>
      <c r="ILB1" s="182"/>
      <c r="ILC1" s="182"/>
      <c r="ILD1" s="182"/>
      <c r="ILE1" s="182"/>
      <c r="ILF1" s="182"/>
      <c r="ILG1" s="182"/>
      <c r="ILH1" s="182"/>
      <c r="ILI1" s="182"/>
      <c r="ILJ1" s="182"/>
      <c r="ILK1" s="182"/>
      <c r="ILL1" s="182"/>
      <c r="ILM1" s="182"/>
      <c r="ILN1" s="182"/>
      <c r="ILO1" s="182"/>
      <c r="ILP1" s="182"/>
      <c r="ILQ1" s="182"/>
      <c r="ILR1" s="182"/>
      <c r="ILS1" s="182"/>
      <c r="ILT1" s="182"/>
      <c r="ILU1" s="182"/>
      <c r="ILV1" s="182"/>
      <c r="ILW1" s="182"/>
      <c r="ILX1" s="182"/>
      <c r="ILY1" s="182"/>
      <c r="ILZ1" s="182"/>
      <c r="IMA1" s="182"/>
      <c r="IMB1" s="182"/>
      <c r="IMC1" s="182"/>
      <c r="IMD1" s="182"/>
      <c r="IME1" s="182"/>
      <c r="IMF1" s="182"/>
      <c r="IMG1" s="182"/>
      <c r="IMH1" s="182"/>
      <c r="IMI1" s="182"/>
      <c r="IMJ1" s="182"/>
      <c r="IMK1" s="182"/>
      <c r="IML1" s="182"/>
      <c r="IMM1" s="182"/>
      <c r="IMN1" s="182"/>
      <c r="IMO1" s="182"/>
      <c r="IMP1" s="182"/>
      <c r="IMQ1" s="182"/>
      <c r="IMR1" s="182"/>
      <c r="IMS1" s="182"/>
      <c r="IMT1" s="182"/>
      <c r="IMU1" s="182"/>
      <c r="IMV1" s="182"/>
      <c r="IMW1" s="182"/>
      <c r="IMX1" s="182"/>
      <c r="IMY1" s="182"/>
      <c r="IMZ1" s="182"/>
      <c r="INA1" s="182"/>
      <c r="INB1" s="182"/>
      <c r="INC1" s="182"/>
      <c r="IND1" s="182"/>
      <c r="INE1" s="182"/>
      <c r="INF1" s="182"/>
      <c r="ING1" s="182"/>
      <c r="INH1" s="182"/>
      <c r="INI1" s="182"/>
      <c r="INJ1" s="182"/>
      <c r="INK1" s="182"/>
      <c r="INL1" s="182"/>
      <c r="INM1" s="182"/>
      <c r="INN1" s="182"/>
      <c r="INO1" s="182"/>
      <c r="INP1" s="182"/>
      <c r="INQ1" s="182"/>
      <c r="INR1" s="182"/>
      <c r="INS1" s="182"/>
      <c r="INT1" s="182"/>
      <c r="INU1" s="182"/>
      <c r="INV1" s="182"/>
      <c r="INW1" s="182"/>
      <c r="INX1" s="182"/>
      <c r="INY1" s="182"/>
      <c r="INZ1" s="182"/>
      <c r="IOA1" s="182"/>
      <c r="IOB1" s="182"/>
      <c r="IOC1" s="182"/>
      <c r="IOD1" s="182"/>
      <c r="IOE1" s="182"/>
      <c r="IOF1" s="182"/>
      <c r="IOG1" s="182"/>
      <c r="IOH1" s="182"/>
      <c r="IOI1" s="182"/>
      <c r="IOJ1" s="182"/>
      <c r="IOK1" s="182"/>
      <c r="IOL1" s="182"/>
      <c r="IOM1" s="182"/>
      <c r="ION1" s="182"/>
      <c r="IOO1" s="182"/>
      <c r="IOP1" s="182"/>
      <c r="IOQ1" s="182"/>
      <c r="IOR1" s="182"/>
      <c r="IOS1" s="182"/>
      <c r="IOT1" s="182"/>
      <c r="IOU1" s="182"/>
      <c r="IOV1" s="182"/>
      <c r="IOW1" s="182"/>
      <c r="IOX1" s="182"/>
      <c r="IOY1" s="182"/>
      <c r="IOZ1" s="182"/>
      <c r="IPA1" s="182"/>
      <c r="IPB1" s="182"/>
      <c r="IPC1" s="182"/>
      <c r="IPD1" s="182"/>
      <c r="IPE1" s="182"/>
      <c r="IPF1" s="182"/>
      <c r="IPG1" s="182"/>
      <c r="IPH1" s="182"/>
      <c r="IPI1" s="182"/>
      <c r="IPJ1" s="182"/>
      <c r="IPK1" s="182"/>
      <c r="IPL1" s="182"/>
      <c r="IPM1" s="182"/>
      <c r="IPN1" s="182"/>
      <c r="IPO1" s="182"/>
      <c r="IPP1" s="182"/>
      <c r="IPQ1" s="182"/>
      <c r="IPR1" s="182"/>
      <c r="IPS1" s="182"/>
      <c r="IPT1" s="182"/>
      <c r="IPU1" s="182"/>
      <c r="IPV1" s="182"/>
      <c r="IPW1" s="182"/>
      <c r="IPX1" s="182"/>
      <c r="IPY1" s="182"/>
      <c r="IPZ1" s="182"/>
      <c r="IQA1" s="182"/>
      <c r="IQB1" s="182"/>
      <c r="IQC1" s="182"/>
      <c r="IQD1" s="182"/>
      <c r="IQE1" s="182"/>
      <c r="IQF1" s="182"/>
      <c r="IQG1" s="182"/>
      <c r="IQH1" s="182"/>
      <c r="IQI1" s="182"/>
      <c r="IQJ1" s="182"/>
      <c r="IQK1" s="182"/>
      <c r="IQL1" s="182"/>
      <c r="IQM1" s="182"/>
      <c r="IQN1" s="182"/>
      <c r="IQO1" s="182"/>
      <c r="IQP1" s="182"/>
      <c r="IQQ1" s="182"/>
      <c r="IQR1" s="182"/>
      <c r="IQS1" s="182"/>
      <c r="IQT1" s="182"/>
      <c r="IQU1" s="182"/>
      <c r="IQV1" s="182"/>
      <c r="IQW1" s="182"/>
      <c r="IQX1" s="182"/>
      <c r="IQY1" s="182"/>
      <c r="IQZ1" s="182"/>
      <c r="IRA1" s="182"/>
      <c r="IRB1" s="182"/>
      <c r="IRC1" s="182"/>
      <c r="IRD1" s="182"/>
      <c r="IRE1" s="182"/>
      <c r="IRF1" s="182"/>
      <c r="IRG1" s="182"/>
      <c r="IRH1" s="182"/>
      <c r="IRI1" s="182"/>
      <c r="IRJ1" s="182"/>
      <c r="IRK1" s="182"/>
      <c r="IRL1" s="182"/>
      <c r="IRM1" s="182"/>
      <c r="IRN1" s="182"/>
      <c r="IRO1" s="182"/>
      <c r="IRP1" s="182"/>
      <c r="IRQ1" s="182"/>
      <c r="IRR1" s="182"/>
      <c r="IRS1" s="182"/>
      <c r="IRT1" s="182"/>
      <c r="IRU1" s="182"/>
      <c r="IRV1" s="182"/>
      <c r="IRW1" s="182"/>
      <c r="IRX1" s="182"/>
      <c r="IRY1" s="182"/>
      <c r="IRZ1" s="182"/>
      <c r="ISA1" s="182"/>
      <c r="ISB1" s="182"/>
      <c r="ISC1" s="182"/>
      <c r="ISD1" s="182"/>
      <c r="ISE1" s="182"/>
      <c r="ISF1" s="182"/>
      <c r="ISG1" s="182"/>
      <c r="ISH1" s="182"/>
      <c r="ISI1" s="182"/>
      <c r="ISJ1" s="182"/>
      <c r="ISK1" s="182"/>
      <c r="ISL1" s="182"/>
      <c r="ISM1" s="182"/>
      <c r="ISN1" s="182"/>
      <c r="ISO1" s="182"/>
      <c r="ISP1" s="182"/>
      <c r="ISQ1" s="182"/>
      <c r="ISR1" s="182"/>
      <c r="ISS1" s="182"/>
      <c r="IST1" s="182"/>
      <c r="ISU1" s="182"/>
      <c r="ISV1" s="182"/>
      <c r="ISW1" s="182"/>
      <c r="ISX1" s="182"/>
      <c r="ISY1" s="182"/>
      <c r="ISZ1" s="182"/>
      <c r="ITA1" s="182"/>
      <c r="ITB1" s="182"/>
      <c r="ITC1" s="182"/>
      <c r="ITD1" s="182"/>
      <c r="ITE1" s="182"/>
      <c r="ITF1" s="182"/>
      <c r="ITG1" s="182"/>
      <c r="ITH1" s="182"/>
      <c r="ITI1" s="182"/>
      <c r="ITJ1" s="182"/>
      <c r="ITK1" s="182"/>
      <c r="ITL1" s="182"/>
      <c r="ITM1" s="182"/>
      <c r="ITN1" s="182"/>
      <c r="ITO1" s="182"/>
      <c r="ITP1" s="182"/>
      <c r="ITQ1" s="182"/>
      <c r="ITR1" s="182"/>
      <c r="ITS1" s="182"/>
      <c r="ITT1" s="182"/>
      <c r="ITU1" s="182"/>
      <c r="ITV1" s="182"/>
      <c r="ITW1" s="182"/>
      <c r="ITX1" s="182"/>
      <c r="ITY1" s="182"/>
      <c r="ITZ1" s="182"/>
      <c r="IUA1" s="182"/>
      <c r="IUB1" s="182"/>
      <c r="IUC1" s="182"/>
      <c r="IUD1" s="182"/>
      <c r="IUE1" s="182"/>
      <c r="IUF1" s="182"/>
      <c r="IUG1" s="182"/>
      <c r="IUH1" s="182"/>
      <c r="IUI1" s="182"/>
      <c r="IUJ1" s="182"/>
      <c r="IUK1" s="182"/>
      <c r="IUL1" s="182"/>
      <c r="IUM1" s="182"/>
      <c r="IUN1" s="182"/>
      <c r="IUO1" s="182"/>
      <c r="IUP1" s="182"/>
      <c r="IUQ1" s="182"/>
      <c r="IUR1" s="182"/>
      <c r="IUS1" s="182"/>
      <c r="IUT1" s="182"/>
      <c r="IUU1" s="182"/>
      <c r="IUV1" s="182"/>
      <c r="IUW1" s="182"/>
      <c r="IUX1" s="182"/>
      <c r="IUY1" s="182"/>
      <c r="IUZ1" s="182"/>
      <c r="IVA1" s="182"/>
      <c r="IVB1" s="182"/>
      <c r="IVC1" s="182"/>
      <c r="IVD1" s="182"/>
      <c r="IVE1" s="182"/>
      <c r="IVF1" s="182"/>
      <c r="IVG1" s="182"/>
      <c r="IVH1" s="182"/>
      <c r="IVI1" s="182"/>
      <c r="IVJ1" s="182"/>
      <c r="IVK1" s="182"/>
      <c r="IVL1" s="182"/>
      <c r="IVM1" s="182"/>
      <c r="IVN1" s="182"/>
      <c r="IVO1" s="182"/>
      <c r="IVP1" s="182"/>
      <c r="IVQ1" s="182"/>
      <c r="IVR1" s="182"/>
      <c r="IVS1" s="182"/>
      <c r="IVT1" s="182"/>
      <c r="IVU1" s="182"/>
      <c r="IVV1" s="182"/>
      <c r="IVW1" s="182"/>
      <c r="IVX1" s="182"/>
      <c r="IVY1" s="182"/>
      <c r="IVZ1" s="182"/>
      <c r="IWA1" s="182"/>
      <c r="IWB1" s="182"/>
      <c r="IWC1" s="182"/>
      <c r="IWD1" s="182"/>
      <c r="IWE1" s="182"/>
      <c r="IWF1" s="182"/>
      <c r="IWG1" s="182"/>
      <c r="IWH1" s="182"/>
      <c r="IWI1" s="182"/>
      <c r="IWJ1" s="182"/>
      <c r="IWK1" s="182"/>
      <c r="IWL1" s="182"/>
      <c r="IWM1" s="182"/>
      <c r="IWN1" s="182"/>
      <c r="IWO1" s="182"/>
      <c r="IWP1" s="182"/>
      <c r="IWQ1" s="182"/>
      <c r="IWR1" s="182"/>
      <c r="IWS1" s="182"/>
      <c r="IWT1" s="182"/>
      <c r="IWU1" s="182"/>
      <c r="IWV1" s="182"/>
      <c r="IWW1" s="182"/>
      <c r="IWX1" s="182"/>
      <c r="IWY1" s="182"/>
      <c r="IWZ1" s="182"/>
      <c r="IXA1" s="182"/>
      <c r="IXB1" s="182"/>
      <c r="IXC1" s="182"/>
      <c r="IXD1" s="182"/>
      <c r="IXE1" s="182"/>
      <c r="IXF1" s="182"/>
      <c r="IXG1" s="182"/>
      <c r="IXH1" s="182"/>
      <c r="IXI1" s="182"/>
      <c r="IXJ1" s="182"/>
      <c r="IXK1" s="182"/>
      <c r="IXL1" s="182"/>
      <c r="IXM1" s="182"/>
      <c r="IXN1" s="182"/>
      <c r="IXO1" s="182"/>
      <c r="IXP1" s="182"/>
      <c r="IXQ1" s="182"/>
      <c r="IXR1" s="182"/>
      <c r="IXS1" s="182"/>
      <c r="IXT1" s="182"/>
      <c r="IXU1" s="182"/>
      <c r="IXV1" s="182"/>
      <c r="IXW1" s="182"/>
      <c r="IXX1" s="182"/>
      <c r="IXY1" s="182"/>
      <c r="IXZ1" s="182"/>
      <c r="IYA1" s="182"/>
      <c r="IYB1" s="182"/>
      <c r="IYC1" s="182"/>
      <c r="IYD1" s="182"/>
      <c r="IYE1" s="182"/>
      <c r="IYF1" s="182"/>
      <c r="IYG1" s="182"/>
      <c r="IYH1" s="182"/>
      <c r="IYI1" s="182"/>
      <c r="IYJ1" s="182"/>
      <c r="IYK1" s="182"/>
      <c r="IYL1" s="182"/>
      <c r="IYM1" s="182"/>
      <c r="IYN1" s="182"/>
      <c r="IYO1" s="182"/>
      <c r="IYP1" s="182"/>
      <c r="IYQ1" s="182"/>
      <c r="IYR1" s="182"/>
      <c r="IYS1" s="182"/>
      <c r="IYT1" s="182"/>
      <c r="IYU1" s="182"/>
      <c r="IYV1" s="182"/>
      <c r="IYW1" s="182"/>
      <c r="IYX1" s="182"/>
      <c r="IYY1" s="182"/>
      <c r="IYZ1" s="182"/>
      <c r="IZA1" s="182"/>
      <c r="IZB1" s="182"/>
      <c r="IZC1" s="182"/>
      <c r="IZD1" s="182"/>
      <c r="IZE1" s="182"/>
      <c r="IZF1" s="182"/>
      <c r="IZG1" s="182"/>
      <c r="IZH1" s="182"/>
      <c r="IZI1" s="182"/>
      <c r="IZJ1" s="182"/>
      <c r="IZK1" s="182"/>
      <c r="IZL1" s="182"/>
      <c r="IZM1" s="182"/>
      <c r="IZN1" s="182"/>
      <c r="IZO1" s="182"/>
      <c r="IZP1" s="182"/>
      <c r="IZQ1" s="182"/>
      <c r="IZR1" s="182"/>
      <c r="IZS1" s="182"/>
      <c r="IZT1" s="182"/>
      <c r="IZU1" s="182"/>
      <c r="IZV1" s="182"/>
      <c r="IZW1" s="182"/>
      <c r="IZX1" s="182"/>
      <c r="IZY1" s="182"/>
      <c r="IZZ1" s="182"/>
      <c r="JAA1" s="182"/>
      <c r="JAB1" s="182"/>
      <c r="JAC1" s="182"/>
      <c r="JAD1" s="182"/>
      <c r="JAE1" s="182"/>
      <c r="JAF1" s="182"/>
      <c r="JAG1" s="182"/>
      <c r="JAH1" s="182"/>
      <c r="JAI1" s="182"/>
      <c r="JAJ1" s="182"/>
      <c r="JAK1" s="182"/>
      <c r="JAL1" s="182"/>
      <c r="JAM1" s="182"/>
      <c r="JAN1" s="182"/>
      <c r="JAO1" s="182"/>
      <c r="JAP1" s="182"/>
      <c r="JAQ1" s="182"/>
      <c r="JAR1" s="182"/>
      <c r="JAS1" s="182"/>
      <c r="JAT1" s="182"/>
      <c r="JAU1" s="182"/>
      <c r="JAV1" s="182"/>
      <c r="JAW1" s="182"/>
      <c r="JAX1" s="182"/>
      <c r="JAY1" s="182"/>
      <c r="JAZ1" s="182"/>
      <c r="JBA1" s="182"/>
      <c r="JBB1" s="182"/>
      <c r="JBC1" s="182"/>
      <c r="JBD1" s="182"/>
      <c r="JBE1" s="182"/>
      <c r="JBF1" s="182"/>
      <c r="JBG1" s="182"/>
      <c r="JBH1" s="182"/>
      <c r="JBI1" s="182"/>
      <c r="JBJ1" s="182"/>
      <c r="JBK1" s="182"/>
      <c r="JBL1" s="182"/>
      <c r="JBM1" s="182"/>
      <c r="JBN1" s="182"/>
      <c r="JBO1" s="182"/>
      <c r="JBP1" s="182"/>
      <c r="JBQ1" s="182"/>
      <c r="JBR1" s="182"/>
      <c r="JBS1" s="182"/>
      <c r="JBT1" s="182"/>
      <c r="JBU1" s="182"/>
      <c r="JBV1" s="182"/>
      <c r="JBW1" s="182"/>
      <c r="JBX1" s="182"/>
      <c r="JBY1" s="182"/>
      <c r="JBZ1" s="182"/>
      <c r="JCA1" s="182"/>
      <c r="JCB1" s="182"/>
      <c r="JCC1" s="182"/>
      <c r="JCD1" s="182"/>
      <c r="JCE1" s="182"/>
      <c r="JCF1" s="182"/>
      <c r="JCG1" s="182"/>
      <c r="JCH1" s="182"/>
      <c r="JCI1" s="182"/>
      <c r="JCJ1" s="182"/>
      <c r="JCK1" s="182"/>
      <c r="JCL1" s="182"/>
      <c r="JCM1" s="182"/>
      <c r="JCN1" s="182"/>
      <c r="JCO1" s="182"/>
      <c r="JCP1" s="182"/>
      <c r="JCQ1" s="182"/>
      <c r="JCR1" s="182"/>
      <c r="JCS1" s="182"/>
      <c r="JCT1" s="182"/>
      <c r="JCU1" s="182"/>
      <c r="JCV1" s="182"/>
      <c r="JCW1" s="182"/>
      <c r="JCX1" s="182"/>
      <c r="JCY1" s="182"/>
      <c r="JCZ1" s="182"/>
      <c r="JDA1" s="182"/>
      <c r="JDB1" s="182"/>
      <c r="JDC1" s="182"/>
      <c r="JDD1" s="182"/>
      <c r="JDE1" s="182"/>
      <c r="JDF1" s="182"/>
      <c r="JDG1" s="182"/>
      <c r="JDH1" s="182"/>
      <c r="JDI1" s="182"/>
      <c r="JDJ1" s="182"/>
      <c r="JDK1" s="182"/>
      <c r="JDL1" s="182"/>
      <c r="JDM1" s="182"/>
      <c r="JDN1" s="182"/>
      <c r="JDO1" s="182"/>
      <c r="JDP1" s="182"/>
      <c r="JDQ1" s="182"/>
      <c r="JDR1" s="182"/>
      <c r="JDS1" s="182"/>
      <c r="JDT1" s="182"/>
      <c r="JDU1" s="182"/>
      <c r="JDV1" s="182"/>
      <c r="JDW1" s="182"/>
      <c r="JDX1" s="182"/>
      <c r="JDY1" s="182"/>
      <c r="JDZ1" s="182"/>
      <c r="JEA1" s="182"/>
      <c r="JEB1" s="182"/>
      <c r="JEC1" s="182"/>
      <c r="JED1" s="182"/>
      <c r="JEE1" s="182"/>
      <c r="JEF1" s="182"/>
      <c r="JEG1" s="182"/>
      <c r="JEH1" s="182"/>
      <c r="JEI1" s="182"/>
      <c r="JEJ1" s="182"/>
      <c r="JEK1" s="182"/>
      <c r="JEL1" s="182"/>
      <c r="JEM1" s="182"/>
      <c r="JEN1" s="182"/>
      <c r="JEO1" s="182"/>
      <c r="JEP1" s="182"/>
      <c r="JEQ1" s="182"/>
      <c r="JER1" s="182"/>
      <c r="JES1" s="182"/>
      <c r="JET1" s="182"/>
      <c r="JEU1" s="182"/>
      <c r="JEV1" s="182"/>
      <c r="JEW1" s="182"/>
      <c r="JEX1" s="182"/>
      <c r="JEY1" s="182"/>
      <c r="JEZ1" s="182"/>
      <c r="JFA1" s="182"/>
      <c r="JFB1" s="182"/>
      <c r="JFC1" s="182"/>
      <c r="JFD1" s="182"/>
      <c r="JFE1" s="182"/>
      <c r="JFF1" s="182"/>
      <c r="JFG1" s="182"/>
      <c r="JFH1" s="182"/>
      <c r="JFI1" s="182"/>
      <c r="JFJ1" s="182"/>
      <c r="JFK1" s="182"/>
      <c r="JFL1" s="182"/>
      <c r="JFM1" s="182"/>
      <c r="JFN1" s="182"/>
      <c r="JFO1" s="182"/>
      <c r="JFP1" s="182"/>
      <c r="JFQ1" s="182"/>
      <c r="JFR1" s="182"/>
      <c r="JFS1" s="182"/>
      <c r="JFT1" s="182"/>
      <c r="JFU1" s="182"/>
      <c r="JFV1" s="182"/>
      <c r="JFW1" s="182"/>
      <c r="JFX1" s="182"/>
      <c r="JFY1" s="182"/>
      <c r="JFZ1" s="182"/>
      <c r="JGA1" s="182"/>
      <c r="JGB1" s="182"/>
      <c r="JGC1" s="182"/>
      <c r="JGD1" s="182"/>
      <c r="JGE1" s="182"/>
      <c r="JGF1" s="182"/>
      <c r="JGG1" s="182"/>
      <c r="JGH1" s="182"/>
      <c r="JGI1" s="182"/>
      <c r="JGJ1" s="182"/>
      <c r="JGK1" s="182"/>
      <c r="JGL1" s="182"/>
      <c r="JGM1" s="182"/>
      <c r="JGN1" s="182"/>
      <c r="JGO1" s="182"/>
      <c r="JGP1" s="182"/>
      <c r="JGQ1" s="182"/>
      <c r="JGR1" s="182"/>
      <c r="JGS1" s="182"/>
      <c r="JGT1" s="182"/>
      <c r="JGU1" s="182"/>
      <c r="JGV1" s="182"/>
      <c r="JGW1" s="182"/>
      <c r="JGX1" s="182"/>
      <c r="JGY1" s="182"/>
      <c r="JGZ1" s="182"/>
      <c r="JHA1" s="182"/>
      <c r="JHB1" s="182"/>
      <c r="JHC1" s="182"/>
      <c r="JHD1" s="182"/>
      <c r="JHE1" s="182"/>
      <c r="JHF1" s="182"/>
      <c r="JHG1" s="182"/>
      <c r="JHH1" s="182"/>
      <c r="JHI1" s="182"/>
      <c r="JHJ1" s="182"/>
      <c r="JHK1" s="182"/>
      <c r="JHL1" s="182"/>
      <c r="JHM1" s="182"/>
      <c r="JHN1" s="182"/>
      <c r="JHO1" s="182"/>
      <c r="JHP1" s="182"/>
      <c r="JHQ1" s="182"/>
      <c r="JHR1" s="182"/>
      <c r="JHS1" s="182"/>
      <c r="JHT1" s="182"/>
      <c r="JHU1" s="182"/>
      <c r="JHV1" s="182"/>
      <c r="JHW1" s="182"/>
      <c r="JHX1" s="182"/>
      <c r="JHY1" s="182"/>
      <c r="JHZ1" s="182"/>
      <c r="JIA1" s="182"/>
      <c r="JIB1" s="182"/>
      <c r="JIC1" s="182"/>
      <c r="JID1" s="182"/>
      <c r="JIE1" s="182"/>
      <c r="JIF1" s="182"/>
      <c r="JIG1" s="182"/>
      <c r="JIH1" s="182"/>
      <c r="JII1" s="182"/>
      <c r="JIJ1" s="182"/>
      <c r="JIK1" s="182"/>
      <c r="JIL1" s="182"/>
      <c r="JIM1" s="182"/>
      <c r="JIN1" s="182"/>
      <c r="JIO1" s="182"/>
      <c r="JIP1" s="182"/>
      <c r="JIQ1" s="182"/>
      <c r="JIR1" s="182"/>
      <c r="JIS1" s="182"/>
      <c r="JIT1" s="182"/>
      <c r="JIU1" s="182"/>
      <c r="JIV1" s="182"/>
      <c r="JIW1" s="182"/>
      <c r="JIX1" s="182"/>
      <c r="JIY1" s="182"/>
      <c r="JIZ1" s="182"/>
      <c r="JJA1" s="182"/>
      <c r="JJB1" s="182"/>
      <c r="JJC1" s="182"/>
      <c r="JJD1" s="182"/>
      <c r="JJE1" s="182"/>
      <c r="JJF1" s="182"/>
      <c r="JJG1" s="182"/>
      <c r="JJH1" s="182"/>
      <c r="JJI1" s="182"/>
      <c r="JJJ1" s="182"/>
      <c r="JJK1" s="182"/>
      <c r="JJL1" s="182"/>
      <c r="JJM1" s="182"/>
      <c r="JJN1" s="182"/>
      <c r="JJO1" s="182"/>
      <c r="JJP1" s="182"/>
      <c r="JJQ1" s="182"/>
      <c r="JJR1" s="182"/>
      <c r="JJS1" s="182"/>
      <c r="JJT1" s="182"/>
      <c r="JJU1" s="182"/>
      <c r="JJV1" s="182"/>
      <c r="JJW1" s="182"/>
      <c r="JJX1" s="182"/>
      <c r="JJY1" s="182"/>
      <c r="JJZ1" s="182"/>
      <c r="JKA1" s="182"/>
      <c r="JKB1" s="182"/>
      <c r="JKC1" s="182"/>
      <c r="JKD1" s="182"/>
      <c r="JKE1" s="182"/>
      <c r="JKF1" s="182"/>
      <c r="JKG1" s="182"/>
      <c r="JKH1" s="182"/>
      <c r="JKI1" s="182"/>
      <c r="JKJ1" s="182"/>
      <c r="JKK1" s="182"/>
      <c r="JKL1" s="182"/>
      <c r="JKM1" s="182"/>
      <c r="JKN1" s="182"/>
      <c r="JKO1" s="182"/>
      <c r="JKP1" s="182"/>
      <c r="JKQ1" s="182"/>
      <c r="JKR1" s="182"/>
      <c r="JKS1" s="182"/>
      <c r="JKT1" s="182"/>
      <c r="JKU1" s="182"/>
      <c r="JKV1" s="182"/>
      <c r="JKW1" s="182"/>
      <c r="JKX1" s="182"/>
      <c r="JKY1" s="182"/>
      <c r="JKZ1" s="182"/>
      <c r="JLA1" s="182"/>
      <c r="JLB1" s="182"/>
      <c r="JLC1" s="182"/>
      <c r="JLD1" s="182"/>
      <c r="JLE1" s="182"/>
      <c r="JLF1" s="182"/>
      <c r="JLG1" s="182"/>
      <c r="JLH1" s="182"/>
      <c r="JLI1" s="182"/>
      <c r="JLJ1" s="182"/>
      <c r="JLK1" s="182"/>
      <c r="JLL1" s="182"/>
      <c r="JLM1" s="182"/>
      <c r="JLN1" s="182"/>
      <c r="JLO1" s="182"/>
      <c r="JLP1" s="182"/>
      <c r="JLQ1" s="182"/>
      <c r="JLR1" s="182"/>
      <c r="JLS1" s="182"/>
      <c r="JLT1" s="182"/>
      <c r="JLU1" s="182"/>
      <c r="JLV1" s="182"/>
      <c r="JLW1" s="182"/>
      <c r="JLX1" s="182"/>
      <c r="JLY1" s="182"/>
      <c r="JLZ1" s="182"/>
      <c r="JMA1" s="182"/>
      <c r="JMB1" s="182"/>
      <c r="JMC1" s="182"/>
      <c r="JMD1" s="182"/>
      <c r="JME1" s="182"/>
      <c r="JMF1" s="182"/>
      <c r="JMG1" s="182"/>
      <c r="JMH1" s="182"/>
      <c r="JMI1" s="182"/>
      <c r="JMJ1" s="182"/>
      <c r="JMK1" s="182"/>
      <c r="JML1" s="182"/>
      <c r="JMM1" s="182"/>
      <c r="JMN1" s="182"/>
      <c r="JMO1" s="182"/>
      <c r="JMP1" s="182"/>
      <c r="JMQ1" s="182"/>
      <c r="JMR1" s="182"/>
      <c r="JMS1" s="182"/>
      <c r="JMT1" s="182"/>
      <c r="JMU1" s="182"/>
      <c r="JMV1" s="182"/>
      <c r="JMW1" s="182"/>
      <c r="JMX1" s="182"/>
      <c r="JMY1" s="182"/>
      <c r="JMZ1" s="182"/>
      <c r="JNA1" s="182"/>
      <c r="JNB1" s="182"/>
      <c r="JNC1" s="182"/>
      <c r="JND1" s="182"/>
      <c r="JNE1" s="182"/>
      <c r="JNF1" s="182"/>
      <c r="JNG1" s="182"/>
      <c r="JNH1" s="182"/>
      <c r="JNI1" s="182"/>
      <c r="JNJ1" s="182"/>
      <c r="JNK1" s="182"/>
      <c r="JNL1" s="182"/>
      <c r="JNM1" s="182"/>
      <c r="JNN1" s="182"/>
      <c r="JNO1" s="182"/>
      <c r="JNP1" s="182"/>
      <c r="JNQ1" s="182"/>
      <c r="JNR1" s="182"/>
      <c r="JNS1" s="182"/>
      <c r="JNT1" s="182"/>
      <c r="JNU1" s="182"/>
      <c r="JNV1" s="182"/>
      <c r="JNW1" s="182"/>
      <c r="JNX1" s="182"/>
      <c r="JNY1" s="182"/>
      <c r="JNZ1" s="182"/>
      <c r="JOA1" s="182"/>
      <c r="JOB1" s="182"/>
      <c r="JOC1" s="182"/>
      <c r="JOD1" s="182"/>
      <c r="JOE1" s="182"/>
      <c r="JOF1" s="182"/>
      <c r="JOG1" s="182"/>
      <c r="JOH1" s="182"/>
      <c r="JOI1" s="182"/>
      <c r="JOJ1" s="182"/>
      <c r="JOK1" s="182"/>
      <c r="JOL1" s="182"/>
      <c r="JOM1" s="182"/>
      <c r="JON1" s="182"/>
      <c r="JOO1" s="182"/>
      <c r="JOP1" s="182"/>
      <c r="JOQ1" s="182"/>
      <c r="JOR1" s="182"/>
      <c r="JOS1" s="182"/>
      <c r="JOT1" s="182"/>
      <c r="JOU1" s="182"/>
      <c r="JOV1" s="182"/>
      <c r="JOW1" s="182"/>
      <c r="JOX1" s="182"/>
      <c r="JOY1" s="182"/>
      <c r="JOZ1" s="182"/>
      <c r="JPA1" s="182"/>
      <c r="JPB1" s="182"/>
      <c r="JPC1" s="182"/>
      <c r="JPD1" s="182"/>
      <c r="JPE1" s="182"/>
      <c r="JPF1" s="182"/>
      <c r="JPG1" s="182"/>
      <c r="JPH1" s="182"/>
      <c r="JPI1" s="182"/>
      <c r="JPJ1" s="182"/>
      <c r="JPK1" s="182"/>
      <c r="JPL1" s="182"/>
      <c r="JPM1" s="182"/>
      <c r="JPN1" s="182"/>
      <c r="JPO1" s="182"/>
      <c r="JPP1" s="182"/>
      <c r="JPQ1" s="182"/>
      <c r="JPR1" s="182"/>
      <c r="JPS1" s="182"/>
      <c r="JPT1" s="182"/>
      <c r="JPU1" s="182"/>
      <c r="JPV1" s="182"/>
      <c r="JPW1" s="182"/>
      <c r="JPX1" s="182"/>
      <c r="JPY1" s="182"/>
      <c r="JPZ1" s="182"/>
      <c r="JQA1" s="182"/>
      <c r="JQB1" s="182"/>
      <c r="JQC1" s="182"/>
      <c r="JQD1" s="182"/>
      <c r="JQE1" s="182"/>
      <c r="JQF1" s="182"/>
      <c r="JQG1" s="182"/>
      <c r="JQH1" s="182"/>
      <c r="JQI1" s="182"/>
      <c r="JQJ1" s="182"/>
      <c r="JQK1" s="182"/>
      <c r="JQL1" s="182"/>
      <c r="JQM1" s="182"/>
      <c r="JQN1" s="182"/>
      <c r="JQO1" s="182"/>
      <c r="JQP1" s="182"/>
      <c r="JQQ1" s="182"/>
      <c r="JQR1" s="182"/>
      <c r="JQS1" s="182"/>
      <c r="JQT1" s="182"/>
      <c r="JQU1" s="182"/>
      <c r="JQV1" s="182"/>
      <c r="JQW1" s="182"/>
      <c r="JQX1" s="182"/>
      <c r="JQY1" s="182"/>
      <c r="JQZ1" s="182"/>
      <c r="JRA1" s="182"/>
      <c r="JRB1" s="182"/>
      <c r="JRC1" s="182"/>
      <c r="JRD1" s="182"/>
      <c r="JRE1" s="182"/>
      <c r="JRF1" s="182"/>
      <c r="JRG1" s="182"/>
      <c r="JRH1" s="182"/>
      <c r="JRI1" s="182"/>
      <c r="JRJ1" s="182"/>
      <c r="JRK1" s="182"/>
      <c r="JRL1" s="182"/>
      <c r="JRM1" s="182"/>
      <c r="JRN1" s="182"/>
      <c r="JRO1" s="182"/>
      <c r="JRP1" s="182"/>
      <c r="JRQ1" s="182"/>
      <c r="JRR1" s="182"/>
      <c r="JRS1" s="182"/>
      <c r="JRT1" s="182"/>
      <c r="JRU1" s="182"/>
      <c r="JRV1" s="182"/>
      <c r="JRW1" s="182"/>
      <c r="JRX1" s="182"/>
      <c r="JRY1" s="182"/>
      <c r="JRZ1" s="182"/>
      <c r="JSA1" s="182"/>
      <c r="JSB1" s="182"/>
      <c r="JSC1" s="182"/>
      <c r="JSD1" s="182"/>
      <c r="JSE1" s="182"/>
      <c r="JSF1" s="182"/>
      <c r="JSG1" s="182"/>
      <c r="JSH1" s="182"/>
      <c r="JSI1" s="182"/>
      <c r="JSJ1" s="182"/>
      <c r="JSK1" s="182"/>
      <c r="JSL1" s="182"/>
      <c r="JSM1" s="182"/>
      <c r="JSN1" s="182"/>
      <c r="JSO1" s="182"/>
      <c r="JSP1" s="182"/>
      <c r="JSQ1" s="182"/>
      <c r="JSR1" s="182"/>
      <c r="JSS1" s="182"/>
      <c r="JST1" s="182"/>
      <c r="JSU1" s="182"/>
      <c r="JSV1" s="182"/>
      <c r="JSW1" s="182"/>
      <c r="JSX1" s="182"/>
      <c r="JSY1" s="182"/>
      <c r="JSZ1" s="182"/>
      <c r="JTA1" s="182"/>
      <c r="JTB1" s="182"/>
      <c r="JTC1" s="182"/>
      <c r="JTD1" s="182"/>
      <c r="JTE1" s="182"/>
      <c r="JTF1" s="182"/>
      <c r="JTG1" s="182"/>
      <c r="JTH1" s="182"/>
      <c r="JTI1" s="182"/>
      <c r="JTJ1" s="182"/>
      <c r="JTK1" s="182"/>
      <c r="JTL1" s="182"/>
      <c r="JTM1" s="182"/>
      <c r="JTN1" s="182"/>
      <c r="JTO1" s="182"/>
      <c r="JTP1" s="182"/>
      <c r="JTQ1" s="182"/>
      <c r="JTR1" s="182"/>
      <c r="JTS1" s="182"/>
      <c r="JTT1" s="182"/>
      <c r="JTU1" s="182"/>
      <c r="JTV1" s="182"/>
      <c r="JTW1" s="182"/>
      <c r="JTX1" s="182"/>
      <c r="JTY1" s="182"/>
      <c r="JTZ1" s="182"/>
      <c r="JUA1" s="182"/>
      <c r="JUB1" s="182"/>
      <c r="JUC1" s="182"/>
      <c r="JUD1" s="182"/>
      <c r="JUE1" s="182"/>
      <c r="JUF1" s="182"/>
      <c r="JUG1" s="182"/>
      <c r="JUH1" s="182"/>
      <c r="JUI1" s="182"/>
      <c r="JUJ1" s="182"/>
      <c r="JUK1" s="182"/>
      <c r="JUL1" s="182"/>
      <c r="JUM1" s="182"/>
      <c r="JUN1" s="182"/>
      <c r="JUO1" s="182"/>
      <c r="JUP1" s="182"/>
      <c r="JUQ1" s="182"/>
      <c r="JUR1" s="182"/>
      <c r="JUS1" s="182"/>
      <c r="JUT1" s="182"/>
      <c r="JUU1" s="182"/>
      <c r="JUV1" s="182"/>
      <c r="JUW1" s="182"/>
      <c r="JUX1" s="182"/>
      <c r="JUY1" s="182"/>
      <c r="JUZ1" s="182"/>
      <c r="JVA1" s="182"/>
      <c r="JVB1" s="182"/>
      <c r="JVC1" s="182"/>
      <c r="JVD1" s="182"/>
      <c r="JVE1" s="182"/>
      <c r="JVF1" s="182"/>
      <c r="JVG1" s="182"/>
      <c r="JVH1" s="182"/>
      <c r="JVI1" s="182"/>
      <c r="JVJ1" s="182"/>
      <c r="JVK1" s="182"/>
      <c r="JVL1" s="182"/>
      <c r="JVM1" s="182"/>
      <c r="JVN1" s="182"/>
      <c r="JVO1" s="182"/>
      <c r="JVP1" s="182"/>
      <c r="JVQ1" s="182"/>
      <c r="JVR1" s="182"/>
      <c r="JVS1" s="182"/>
      <c r="JVT1" s="182"/>
      <c r="JVU1" s="182"/>
      <c r="JVV1" s="182"/>
      <c r="JVW1" s="182"/>
      <c r="JVX1" s="182"/>
      <c r="JVY1" s="182"/>
      <c r="JVZ1" s="182"/>
      <c r="JWA1" s="182"/>
      <c r="JWB1" s="182"/>
      <c r="JWC1" s="182"/>
      <c r="JWD1" s="182"/>
      <c r="JWE1" s="182"/>
      <c r="JWF1" s="182"/>
      <c r="JWG1" s="182"/>
      <c r="JWH1" s="182"/>
      <c r="JWI1" s="182"/>
      <c r="JWJ1" s="182"/>
      <c r="JWK1" s="182"/>
      <c r="JWL1" s="182"/>
      <c r="JWM1" s="182"/>
      <c r="JWN1" s="182"/>
      <c r="JWO1" s="182"/>
      <c r="JWP1" s="182"/>
      <c r="JWQ1" s="182"/>
      <c r="JWR1" s="182"/>
      <c r="JWS1" s="182"/>
      <c r="JWT1" s="182"/>
      <c r="JWU1" s="182"/>
      <c r="JWV1" s="182"/>
      <c r="JWW1" s="182"/>
      <c r="JWX1" s="182"/>
      <c r="JWY1" s="182"/>
      <c r="JWZ1" s="182"/>
      <c r="JXA1" s="182"/>
      <c r="JXB1" s="182"/>
      <c r="JXC1" s="182"/>
      <c r="JXD1" s="182"/>
      <c r="JXE1" s="182"/>
      <c r="JXF1" s="182"/>
      <c r="JXG1" s="182"/>
      <c r="JXH1" s="182"/>
      <c r="JXI1" s="182"/>
      <c r="JXJ1" s="182"/>
      <c r="JXK1" s="182"/>
      <c r="JXL1" s="182"/>
      <c r="JXM1" s="182"/>
      <c r="JXN1" s="182"/>
      <c r="JXO1" s="182"/>
      <c r="JXP1" s="182"/>
      <c r="JXQ1" s="182"/>
      <c r="JXR1" s="182"/>
      <c r="JXS1" s="182"/>
      <c r="JXT1" s="182"/>
      <c r="JXU1" s="182"/>
      <c r="JXV1" s="182"/>
      <c r="JXW1" s="182"/>
      <c r="JXX1" s="182"/>
      <c r="JXY1" s="182"/>
      <c r="JXZ1" s="182"/>
      <c r="JYA1" s="182"/>
      <c r="JYB1" s="182"/>
      <c r="JYC1" s="182"/>
      <c r="JYD1" s="182"/>
      <c r="JYE1" s="182"/>
      <c r="JYF1" s="182"/>
      <c r="JYG1" s="182"/>
      <c r="JYH1" s="182"/>
      <c r="JYI1" s="182"/>
      <c r="JYJ1" s="182"/>
      <c r="JYK1" s="182"/>
      <c r="JYL1" s="182"/>
      <c r="JYM1" s="182"/>
      <c r="JYN1" s="182"/>
      <c r="JYO1" s="182"/>
      <c r="JYP1" s="182"/>
      <c r="JYQ1" s="182"/>
      <c r="JYR1" s="182"/>
      <c r="JYS1" s="182"/>
      <c r="JYT1" s="182"/>
      <c r="JYU1" s="182"/>
      <c r="JYV1" s="182"/>
      <c r="JYW1" s="182"/>
      <c r="JYX1" s="182"/>
      <c r="JYY1" s="182"/>
      <c r="JYZ1" s="182"/>
      <c r="JZA1" s="182"/>
      <c r="JZB1" s="182"/>
      <c r="JZC1" s="182"/>
      <c r="JZD1" s="182"/>
      <c r="JZE1" s="182"/>
      <c r="JZF1" s="182"/>
      <c r="JZG1" s="182"/>
      <c r="JZH1" s="182"/>
      <c r="JZI1" s="182"/>
      <c r="JZJ1" s="182"/>
      <c r="JZK1" s="182"/>
      <c r="JZL1" s="182"/>
      <c r="JZM1" s="182"/>
      <c r="JZN1" s="182"/>
      <c r="JZO1" s="182"/>
      <c r="JZP1" s="182"/>
      <c r="JZQ1" s="182"/>
      <c r="JZR1" s="182"/>
      <c r="JZS1" s="182"/>
      <c r="JZT1" s="182"/>
      <c r="JZU1" s="182"/>
      <c r="JZV1" s="182"/>
      <c r="JZW1" s="182"/>
      <c r="JZX1" s="182"/>
      <c r="JZY1" s="182"/>
      <c r="JZZ1" s="182"/>
      <c r="KAA1" s="182"/>
      <c r="KAB1" s="182"/>
      <c r="KAC1" s="182"/>
      <c r="KAD1" s="182"/>
      <c r="KAE1" s="182"/>
      <c r="KAF1" s="182"/>
      <c r="KAG1" s="182"/>
      <c r="KAH1" s="182"/>
      <c r="KAI1" s="182"/>
      <c r="KAJ1" s="182"/>
      <c r="KAK1" s="182"/>
      <c r="KAL1" s="182"/>
      <c r="KAM1" s="182"/>
      <c r="KAN1" s="182"/>
      <c r="KAO1" s="182"/>
      <c r="KAP1" s="182"/>
      <c r="KAQ1" s="182"/>
      <c r="KAR1" s="182"/>
      <c r="KAS1" s="182"/>
      <c r="KAT1" s="182"/>
      <c r="KAU1" s="182"/>
      <c r="KAV1" s="182"/>
      <c r="KAW1" s="182"/>
      <c r="KAX1" s="182"/>
      <c r="KAY1" s="182"/>
      <c r="KAZ1" s="182"/>
      <c r="KBA1" s="182"/>
      <c r="KBB1" s="182"/>
      <c r="KBC1" s="182"/>
      <c r="KBD1" s="182"/>
      <c r="KBE1" s="182"/>
      <c r="KBF1" s="182"/>
      <c r="KBG1" s="182"/>
      <c r="KBH1" s="182"/>
      <c r="KBI1" s="182"/>
      <c r="KBJ1" s="182"/>
      <c r="KBK1" s="182"/>
      <c r="KBL1" s="182"/>
      <c r="KBM1" s="182"/>
      <c r="KBN1" s="182"/>
      <c r="KBO1" s="182"/>
      <c r="KBP1" s="182"/>
      <c r="KBQ1" s="182"/>
      <c r="KBR1" s="182"/>
      <c r="KBS1" s="182"/>
      <c r="KBT1" s="182"/>
      <c r="KBU1" s="182"/>
      <c r="KBV1" s="182"/>
      <c r="KBW1" s="182"/>
      <c r="KBX1" s="182"/>
      <c r="KBY1" s="182"/>
      <c r="KBZ1" s="182"/>
      <c r="KCA1" s="182"/>
      <c r="KCB1" s="182"/>
      <c r="KCC1" s="182"/>
      <c r="KCD1" s="182"/>
      <c r="KCE1" s="182"/>
      <c r="KCF1" s="182"/>
      <c r="KCG1" s="182"/>
      <c r="KCH1" s="182"/>
      <c r="KCI1" s="182"/>
      <c r="KCJ1" s="182"/>
      <c r="KCK1" s="182"/>
      <c r="KCL1" s="182"/>
      <c r="KCM1" s="182"/>
      <c r="KCN1" s="182"/>
      <c r="KCO1" s="182"/>
      <c r="KCP1" s="182"/>
      <c r="KCQ1" s="182"/>
      <c r="KCR1" s="182"/>
      <c r="KCS1" s="182"/>
      <c r="KCT1" s="182"/>
      <c r="KCU1" s="182"/>
      <c r="KCV1" s="182"/>
      <c r="KCW1" s="182"/>
      <c r="KCX1" s="182"/>
      <c r="KCY1" s="182"/>
      <c r="KCZ1" s="182"/>
      <c r="KDA1" s="182"/>
      <c r="KDB1" s="182"/>
      <c r="KDC1" s="182"/>
      <c r="KDD1" s="182"/>
      <c r="KDE1" s="182"/>
      <c r="KDF1" s="182"/>
      <c r="KDG1" s="182"/>
      <c r="KDH1" s="182"/>
      <c r="KDI1" s="182"/>
      <c r="KDJ1" s="182"/>
      <c r="KDK1" s="182"/>
      <c r="KDL1" s="182"/>
      <c r="KDM1" s="182"/>
      <c r="KDN1" s="182"/>
      <c r="KDO1" s="182"/>
      <c r="KDP1" s="182"/>
      <c r="KDQ1" s="182"/>
      <c r="KDR1" s="182"/>
      <c r="KDS1" s="182"/>
      <c r="KDT1" s="182"/>
      <c r="KDU1" s="182"/>
      <c r="KDV1" s="182"/>
      <c r="KDW1" s="182"/>
      <c r="KDX1" s="182"/>
      <c r="KDY1" s="182"/>
      <c r="KDZ1" s="182"/>
      <c r="KEA1" s="182"/>
      <c r="KEB1" s="182"/>
      <c r="KEC1" s="182"/>
      <c r="KED1" s="182"/>
      <c r="KEE1" s="182"/>
      <c r="KEF1" s="182"/>
      <c r="KEG1" s="182"/>
      <c r="KEH1" s="182"/>
      <c r="KEI1" s="182"/>
      <c r="KEJ1" s="182"/>
      <c r="KEK1" s="182"/>
      <c r="KEL1" s="182"/>
      <c r="KEM1" s="182"/>
      <c r="KEN1" s="182"/>
      <c r="KEO1" s="182"/>
      <c r="KEP1" s="182"/>
      <c r="KEQ1" s="182"/>
      <c r="KER1" s="182"/>
      <c r="KES1" s="182"/>
      <c r="KET1" s="182"/>
      <c r="KEU1" s="182"/>
      <c r="KEV1" s="182"/>
      <c r="KEW1" s="182"/>
      <c r="KEX1" s="182"/>
      <c r="KEY1" s="182"/>
      <c r="KEZ1" s="182"/>
      <c r="KFA1" s="182"/>
      <c r="KFB1" s="182"/>
      <c r="KFC1" s="182"/>
      <c r="KFD1" s="182"/>
      <c r="KFE1" s="182"/>
      <c r="KFF1" s="182"/>
      <c r="KFG1" s="182"/>
      <c r="KFH1" s="182"/>
      <c r="KFI1" s="182"/>
      <c r="KFJ1" s="182"/>
      <c r="KFK1" s="182"/>
      <c r="KFL1" s="182"/>
      <c r="KFM1" s="182"/>
      <c r="KFN1" s="182"/>
      <c r="KFO1" s="182"/>
      <c r="KFP1" s="182"/>
      <c r="KFQ1" s="182"/>
      <c r="KFR1" s="182"/>
      <c r="KFS1" s="182"/>
      <c r="KFT1" s="182"/>
      <c r="KFU1" s="182"/>
      <c r="KFV1" s="182"/>
      <c r="KFW1" s="182"/>
      <c r="KFX1" s="182"/>
      <c r="KFY1" s="182"/>
      <c r="KFZ1" s="182"/>
      <c r="KGA1" s="182"/>
      <c r="KGB1" s="182"/>
      <c r="KGC1" s="182"/>
      <c r="KGD1" s="182"/>
      <c r="KGE1" s="182"/>
      <c r="KGF1" s="182"/>
      <c r="KGG1" s="182"/>
      <c r="KGH1" s="182"/>
      <c r="KGI1" s="182"/>
      <c r="KGJ1" s="182"/>
      <c r="KGK1" s="182"/>
      <c r="KGL1" s="182"/>
      <c r="KGM1" s="182"/>
      <c r="KGN1" s="182"/>
      <c r="KGO1" s="182"/>
      <c r="KGP1" s="182"/>
      <c r="KGQ1" s="182"/>
      <c r="KGR1" s="182"/>
      <c r="KGS1" s="182"/>
      <c r="KGT1" s="182"/>
      <c r="KGU1" s="182"/>
      <c r="KGV1" s="182"/>
      <c r="KGW1" s="182"/>
      <c r="KGX1" s="182"/>
      <c r="KGY1" s="182"/>
      <c r="KGZ1" s="182"/>
      <c r="KHA1" s="182"/>
      <c r="KHB1" s="182"/>
      <c r="KHC1" s="182"/>
      <c r="KHD1" s="182"/>
      <c r="KHE1" s="182"/>
      <c r="KHF1" s="182"/>
      <c r="KHG1" s="182"/>
      <c r="KHH1" s="182"/>
      <c r="KHI1" s="182"/>
      <c r="KHJ1" s="182"/>
      <c r="KHK1" s="182"/>
      <c r="KHL1" s="182"/>
      <c r="KHM1" s="182"/>
      <c r="KHN1" s="182"/>
      <c r="KHO1" s="182"/>
      <c r="KHP1" s="182"/>
      <c r="KHQ1" s="182"/>
      <c r="KHR1" s="182"/>
      <c r="KHS1" s="182"/>
      <c r="KHT1" s="182"/>
      <c r="KHU1" s="182"/>
      <c r="KHV1" s="182"/>
      <c r="KHW1" s="182"/>
      <c r="KHX1" s="182"/>
      <c r="KHY1" s="182"/>
      <c r="KHZ1" s="182"/>
      <c r="KIA1" s="182"/>
      <c r="KIB1" s="182"/>
      <c r="KIC1" s="182"/>
      <c r="KID1" s="182"/>
      <c r="KIE1" s="182"/>
      <c r="KIF1" s="182"/>
      <c r="KIG1" s="182"/>
      <c r="KIH1" s="182"/>
      <c r="KII1" s="182"/>
      <c r="KIJ1" s="182"/>
      <c r="KIK1" s="182"/>
      <c r="KIL1" s="182"/>
      <c r="KIM1" s="182"/>
      <c r="KIN1" s="182"/>
      <c r="KIO1" s="182"/>
      <c r="KIP1" s="182"/>
      <c r="KIQ1" s="182"/>
      <c r="KIR1" s="182"/>
      <c r="KIS1" s="182"/>
      <c r="KIT1" s="182"/>
      <c r="KIU1" s="182"/>
      <c r="KIV1" s="182"/>
      <c r="KIW1" s="182"/>
      <c r="KIX1" s="182"/>
      <c r="KIY1" s="182"/>
      <c r="KIZ1" s="182"/>
      <c r="KJA1" s="182"/>
      <c r="KJB1" s="182"/>
      <c r="KJC1" s="182"/>
      <c r="KJD1" s="182"/>
      <c r="KJE1" s="182"/>
      <c r="KJF1" s="182"/>
      <c r="KJG1" s="182"/>
      <c r="KJH1" s="182"/>
      <c r="KJI1" s="182"/>
      <c r="KJJ1" s="182"/>
      <c r="KJK1" s="182"/>
      <c r="KJL1" s="182"/>
      <c r="KJM1" s="182"/>
      <c r="KJN1" s="182"/>
      <c r="KJO1" s="182"/>
      <c r="KJP1" s="182"/>
      <c r="KJQ1" s="182"/>
      <c r="KJR1" s="182"/>
      <c r="KJS1" s="182"/>
      <c r="KJT1" s="182"/>
      <c r="KJU1" s="182"/>
      <c r="KJV1" s="182"/>
      <c r="KJW1" s="182"/>
      <c r="KJX1" s="182"/>
      <c r="KJY1" s="182"/>
      <c r="KJZ1" s="182"/>
      <c r="KKA1" s="182"/>
      <c r="KKB1" s="182"/>
      <c r="KKC1" s="182"/>
      <c r="KKD1" s="182"/>
      <c r="KKE1" s="182"/>
      <c r="KKF1" s="182"/>
      <c r="KKG1" s="182"/>
      <c r="KKH1" s="182"/>
      <c r="KKI1" s="182"/>
      <c r="KKJ1" s="182"/>
      <c r="KKK1" s="182"/>
      <c r="KKL1" s="182"/>
      <c r="KKM1" s="182"/>
      <c r="KKN1" s="182"/>
      <c r="KKO1" s="182"/>
      <c r="KKP1" s="182"/>
      <c r="KKQ1" s="182"/>
      <c r="KKR1" s="182"/>
      <c r="KKS1" s="182"/>
      <c r="KKT1" s="182"/>
      <c r="KKU1" s="182"/>
      <c r="KKV1" s="182"/>
      <c r="KKW1" s="182"/>
      <c r="KKX1" s="182"/>
      <c r="KKY1" s="182"/>
      <c r="KKZ1" s="182"/>
      <c r="KLA1" s="182"/>
      <c r="KLB1" s="182"/>
      <c r="KLC1" s="182"/>
      <c r="KLD1" s="182"/>
      <c r="KLE1" s="182"/>
      <c r="KLF1" s="182"/>
      <c r="KLG1" s="182"/>
      <c r="KLH1" s="182"/>
      <c r="KLI1" s="182"/>
      <c r="KLJ1" s="182"/>
      <c r="KLK1" s="182"/>
      <c r="KLL1" s="182"/>
      <c r="KLM1" s="182"/>
      <c r="KLN1" s="182"/>
      <c r="KLO1" s="182"/>
      <c r="KLP1" s="182"/>
      <c r="KLQ1" s="182"/>
      <c r="KLR1" s="182"/>
      <c r="KLS1" s="182"/>
      <c r="KLT1" s="182"/>
      <c r="KLU1" s="182"/>
      <c r="KLV1" s="182"/>
      <c r="KLW1" s="182"/>
      <c r="KLX1" s="182"/>
      <c r="KLY1" s="182"/>
      <c r="KLZ1" s="182"/>
      <c r="KMA1" s="182"/>
      <c r="KMB1" s="182"/>
      <c r="KMC1" s="182"/>
      <c r="KMD1" s="182"/>
      <c r="KME1" s="182"/>
      <c r="KMF1" s="182"/>
      <c r="KMG1" s="182"/>
      <c r="KMH1" s="182"/>
      <c r="KMI1" s="182"/>
      <c r="KMJ1" s="182"/>
      <c r="KMK1" s="182"/>
      <c r="KML1" s="182"/>
      <c r="KMM1" s="182"/>
      <c r="KMN1" s="182"/>
      <c r="KMO1" s="182"/>
      <c r="KMP1" s="182"/>
      <c r="KMQ1" s="182"/>
      <c r="KMR1" s="182"/>
      <c r="KMS1" s="182"/>
      <c r="KMT1" s="182"/>
      <c r="KMU1" s="182"/>
      <c r="KMV1" s="182"/>
      <c r="KMW1" s="182"/>
      <c r="KMX1" s="182"/>
      <c r="KMY1" s="182"/>
      <c r="KMZ1" s="182"/>
      <c r="KNA1" s="182"/>
      <c r="KNB1" s="182"/>
      <c r="KNC1" s="182"/>
      <c r="KND1" s="182"/>
      <c r="KNE1" s="182"/>
      <c r="KNF1" s="182"/>
      <c r="KNG1" s="182"/>
      <c r="KNH1" s="182"/>
      <c r="KNI1" s="182"/>
      <c r="KNJ1" s="182"/>
      <c r="KNK1" s="182"/>
      <c r="KNL1" s="182"/>
      <c r="KNM1" s="182"/>
      <c r="KNN1" s="182"/>
      <c r="KNO1" s="182"/>
      <c r="KNP1" s="182"/>
      <c r="KNQ1" s="182"/>
      <c r="KNR1" s="182"/>
      <c r="KNS1" s="182"/>
      <c r="KNT1" s="182"/>
      <c r="KNU1" s="182"/>
      <c r="KNV1" s="182"/>
      <c r="KNW1" s="182"/>
      <c r="KNX1" s="182"/>
      <c r="KNY1" s="182"/>
      <c r="KNZ1" s="182"/>
      <c r="KOA1" s="182"/>
      <c r="KOB1" s="182"/>
      <c r="KOC1" s="182"/>
      <c r="KOD1" s="182"/>
      <c r="KOE1" s="182"/>
      <c r="KOF1" s="182"/>
      <c r="KOG1" s="182"/>
      <c r="KOH1" s="182"/>
      <c r="KOI1" s="182"/>
      <c r="KOJ1" s="182"/>
      <c r="KOK1" s="182"/>
      <c r="KOL1" s="182"/>
      <c r="KOM1" s="182"/>
      <c r="KON1" s="182"/>
      <c r="KOO1" s="182"/>
      <c r="KOP1" s="182"/>
      <c r="KOQ1" s="182"/>
      <c r="KOR1" s="182"/>
      <c r="KOS1" s="182"/>
      <c r="KOT1" s="182"/>
      <c r="KOU1" s="182"/>
      <c r="KOV1" s="182"/>
      <c r="KOW1" s="182"/>
      <c r="KOX1" s="182"/>
      <c r="KOY1" s="182"/>
      <c r="KOZ1" s="182"/>
      <c r="KPA1" s="182"/>
      <c r="KPB1" s="182"/>
      <c r="KPC1" s="182"/>
      <c r="KPD1" s="182"/>
      <c r="KPE1" s="182"/>
      <c r="KPF1" s="182"/>
      <c r="KPG1" s="182"/>
      <c r="KPH1" s="182"/>
      <c r="KPI1" s="182"/>
      <c r="KPJ1" s="182"/>
      <c r="KPK1" s="182"/>
      <c r="KPL1" s="182"/>
      <c r="KPM1" s="182"/>
      <c r="KPN1" s="182"/>
      <c r="KPO1" s="182"/>
      <c r="KPP1" s="182"/>
      <c r="KPQ1" s="182"/>
      <c r="KPR1" s="182"/>
      <c r="KPS1" s="182"/>
      <c r="KPT1" s="182"/>
      <c r="KPU1" s="182"/>
      <c r="KPV1" s="182"/>
      <c r="KPW1" s="182"/>
      <c r="KPX1" s="182"/>
      <c r="KPY1" s="182"/>
      <c r="KPZ1" s="182"/>
      <c r="KQA1" s="182"/>
      <c r="KQB1" s="182"/>
      <c r="KQC1" s="182"/>
      <c r="KQD1" s="182"/>
      <c r="KQE1" s="182"/>
      <c r="KQF1" s="182"/>
      <c r="KQG1" s="182"/>
      <c r="KQH1" s="182"/>
      <c r="KQI1" s="182"/>
      <c r="KQJ1" s="182"/>
      <c r="KQK1" s="182"/>
      <c r="KQL1" s="182"/>
      <c r="KQM1" s="182"/>
      <c r="KQN1" s="182"/>
      <c r="KQO1" s="182"/>
      <c r="KQP1" s="182"/>
      <c r="KQQ1" s="182"/>
      <c r="KQR1" s="182"/>
      <c r="KQS1" s="182"/>
      <c r="KQT1" s="182"/>
      <c r="KQU1" s="182"/>
      <c r="KQV1" s="182"/>
      <c r="KQW1" s="182"/>
      <c r="KQX1" s="182"/>
      <c r="KQY1" s="182"/>
      <c r="KQZ1" s="182"/>
      <c r="KRA1" s="182"/>
      <c r="KRB1" s="182"/>
      <c r="KRC1" s="182"/>
      <c r="KRD1" s="182"/>
      <c r="KRE1" s="182"/>
      <c r="KRF1" s="182"/>
      <c r="KRG1" s="182"/>
      <c r="KRH1" s="182"/>
      <c r="KRI1" s="182"/>
      <c r="KRJ1" s="182"/>
      <c r="KRK1" s="182"/>
      <c r="KRL1" s="182"/>
      <c r="KRM1" s="182"/>
      <c r="KRN1" s="182"/>
      <c r="KRO1" s="182"/>
      <c r="KRP1" s="182"/>
      <c r="KRQ1" s="182"/>
      <c r="KRR1" s="182"/>
      <c r="KRS1" s="182"/>
      <c r="KRT1" s="182"/>
      <c r="KRU1" s="182"/>
      <c r="KRV1" s="182"/>
      <c r="KRW1" s="182"/>
      <c r="KRX1" s="182"/>
      <c r="KRY1" s="182"/>
      <c r="KRZ1" s="182"/>
      <c r="KSA1" s="182"/>
      <c r="KSB1" s="182"/>
      <c r="KSC1" s="182"/>
      <c r="KSD1" s="182"/>
      <c r="KSE1" s="182"/>
      <c r="KSF1" s="182"/>
      <c r="KSG1" s="182"/>
      <c r="KSH1" s="182"/>
      <c r="KSI1" s="182"/>
      <c r="KSJ1" s="182"/>
      <c r="KSK1" s="182"/>
      <c r="KSL1" s="182"/>
      <c r="KSM1" s="182"/>
      <c r="KSN1" s="182"/>
      <c r="KSO1" s="182"/>
      <c r="KSP1" s="182"/>
      <c r="KSQ1" s="182"/>
      <c r="KSR1" s="182"/>
      <c r="KSS1" s="182"/>
      <c r="KST1" s="182"/>
      <c r="KSU1" s="182"/>
      <c r="KSV1" s="182"/>
      <c r="KSW1" s="182"/>
      <c r="KSX1" s="182"/>
      <c r="KSY1" s="182"/>
      <c r="KSZ1" s="182"/>
      <c r="KTA1" s="182"/>
      <c r="KTB1" s="182"/>
      <c r="KTC1" s="182"/>
      <c r="KTD1" s="182"/>
      <c r="KTE1" s="182"/>
      <c r="KTF1" s="182"/>
      <c r="KTG1" s="182"/>
      <c r="KTH1" s="182"/>
      <c r="KTI1" s="182"/>
      <c r="KTJ1" s="182"/>
      <c r="KTK1" s="182"/>
      <c r="KTL1" s="182"/>
      <c r="KTM1" s="182"/>
      <c r="KTN1" s="182"/>
      <c r="KTO1" s="182"/>
      <c r="KTP1" s="182"/>
      <c r="KTQ1" s="182"/>
      <c r="KTR1" s="182"/>
      <c r="KTS1" s="182"/>
      <c r="KTT1" s="182"/>
      <c r="KTU1" s="182"/>
      <c r="KTV1" s="182"/>
      <c r="KTW1" s="182"/>
      <c r="KTX1" s="182"/>
      <c r="KTY1" s="182"/>
      <c r="KTZ1" s="182"/>
      <c r="KUA1" s="182"/>
      <c r="KUB1" s="182"/>
      <c r="KUC1" s="182"/>
      <c r="KUD1" s="182"/>
      <c r="KUE1" s="182"/>
      <c r="KUF1" s="182"/>
      <c r="KUG1" s="182"/>
      <c r="KUH1" s="182"/>
      <c r="KUI1" s="182"/>
      <c r="KUJ1" s="182"/>
      <c r="KUK1" s="182"/>
      <c r="KUL1" s="182"/>
      <c r="KUM1" s="182"/>
      <c r="KUN1" s="182"/>
      <c r="KUO1" s="182"/>
      <c r="KUP1" s="182"/>
      <c r="KUQ1" s="182"/>
      <c r="KUR1" s="182"/>
      <c r="KUS1" s="182"/>
      <c r="KUT1" s="182"/>
      <c r="KUU1" s="182"/>
      <c r="KUV1" s="182"/>
      <c r="KUW1" s="182"/>
      <c r="KUX1" s="182"/>
      <c r="KUY1" s="182"/>
      <c r="KUZ1" s="182"/>
      <c r="KVA1" s="182"/>
      <c r="KVB1" s="182"/>
      <c r="KVC1" s="182"/>
      <c r="KVD1" s="182"/>
      <c r="KVE1" s="182"/>
      <c r="KVF1" s="182"/>
      <c r="KVG1" s="182"/>
      <c r="KVH1" s="182"/>
      <c r="KVI1" s="182"/>
      <c r="KVJ1" s="182"/>
      <c r="KVK1" s="182"/>
      <c r="KVL1" s="182"/>
      <c r="KVM1" s="182"/>
      <c r="KVN1" s="182"/>
      <c r="KVO1" s="182"/>
      <c r="KVP1" s="182"/>
      <c r="KVQ1" s="182"/>
      <c r="KVR1" s="182"/>
      <c r="KVS1" s="182"/>
      <c r="KVT1" s="182"/>
      <c r="KVU1" s="182"/>
      <c r="KVV1" s="182"/>
      <c r="KVW1" s="182"/>
      <c r="KVX1" s="182"/>
      <c r="KVY1" s="182"/>
      <c r="KVZ1" s="182"/>
      <c r="KWA1" s="182"/>
      <c r="KWB1" s="182"/>
      <c r="KWC1" s="182"/>
      <c r="KWD1" s="182"/>
      <c r="KWE1" s="182"/>
      <c r="KWF1" s="182"/>
      <c r="KWG1" s="182"/>
      <c r="KWH1" s="182"/>
      <c r="KWI1" s="182"/>
      <c r="KWJ1" s="182"/>
      <c r="KWK1" s="182"/>
      <c r="KWL1" s="182"/>
      <c r="KWM1" s="182"/>
      <c r="KWN1" s="182"/>
      <c r="KWO1" s="182"/>
      <c r="KWP1" s="182"/>
      <c r="KWQ1" s="182"/>
      <c r="KWR1" s="182"/>
      <c r="KWS1" s="182"/>
      <c r="KWT1" s="182"/>
      <c r="KWU1" s="182"/>
      <c r="KWV1" s="182"/>
      <c r="KWW1" s="182"/>
      <c r="KWX1" s="182"/>
      <c r="KWY1" s="182"/>
      <c r="KWZ1" s="182"/>
      <c r="KXA1" s="182"/>
      <c r="KXB1" s="182"/>
      <c r="KXC1" s="182"/>
      <c r="KXD1" s="182"/>
      <c r="KXE1" s="182"/>
      <c r="KXF1" s="182"/>
      <c r="KXG1" s="182"/>
      <c r="KXH1" s="182"/>
      <c r="KXI1" s="182"/>
      <c r="KXJ1" s="182"/>
      <c r="KXK1" s="182"/>
      <c r="KXL1" s="182"/>
      <c r="KXM1" s="182"/>
      <c r="KXN1" s="182"/>
      <c r="KXO1" s="182"/>
      <c r="KXP1" s="182"/>
      <c r="KXQ1" s="182"/>
      <c r="KXR1" s="182"/>
      <c r="KXS1" s="182"/>
      <c r="KXT1" s="182"/>
      <c r="KXU1" s="182"/>
      <c r="KXV1" s="182"/>
      <c r="KXW1" s="182"/>
      <c r="KXX1" s="182"/>
      <c r="KXY1" s="182"/>
      <c r="KXZ1" s="182"/>
      <c r="KYA1" s="182"/>
      <c r="KYB1" s="182"/>
      <c r="KYC1" s="182"/>
      <c r="KYD1" s="182"/>
      <c r="KYE1" s="182"/>
      <c r="KYF1" s="182"/>
      <c r="KYG1" s="182"/>
      <c r="KYH1" s="182"/>
      <c r="KYI1" s="182"/>
      <c r="KYJ1" s="182"/>
      <c r="KYK1" s="182"/>
      <c r="KYL1" s="182"/>
      <c r="KYM1" s="182"/>
      <c r="KYN1" s="182"/>
      <c r="KYO1" s="182"/>
      <c r="KYP1" s="182"/>
      <c r="KYQ1" s="182"/>
      <c r="KYR1" s="182"/>
      <c r="KYS1" s="182"/>
      <c r="KYT1" s="182"/>
      <c r="KYU1" s="182"/>
      <c r="KYV1" s="182"/>
      <c r="KYW1" s="182"/>
      <c r="KYX1" s="182"/>
      <c r="KYY1" s="182"/>
      <c r="KYZ1" s="182"/>
      <c r="KZA1" s="182"/>
      <c r="KZB1" s="182"/>
      <c r="KZC1" s="182"/>
      <c r="KZD1" s="182"/>
      <c r="KZE1" s="182"/>
      <c r="KZF1" s="182"/>
      <c r="KZG1" s="182"/>
      <c r="KZH1" s="182"/>
      <c r="KZI1" s="182"/>
      <c r="KZJ1" s="182"/>
      <c r="KZK1" s="182"/>
      <c r="KZL1" s="182"/>
      <c r="KZM1" s="182"/>
      <c r="KZN1" s="182"/>
      <c r="KZO1" s="182"/>
      <c r="KZP1" s="182"/>
      <c r="KZQ1" s="182"/>
      <c r="KZR1" s="182"/>
      <c r="KZS1" s="182"/>
      <c r="KZT1" s="182"/>
      <c r="KZU1" s="182"/>
      <c r="KZV1" s="182"/>
      <c r="KZW1" s="182"/>
      <c r="KZX1" s="182"/>
      <c r="KZY1" s="182"/>
      <c r="KZZ1" s="182"/>
      <c r="LAA1" s="182"/>
      <c r="LAB1" s="182"/>
      <c r="LAC1" s="182"/>
      <c r="LAD1" s="182"/>
      <c r="LAE1" s="182"/>
      <c r="LAF1" s="182"/>
      <c r="LAG1" s="182"/>
      <c r="LAH1" s="182"/>
      <c r="LAI1" s="182"/>
      <c r="LAJ1" s="182"/>
      <c r="LAK1" s="182"/>
      <c r="LAL1" s="182"/>
      <c r="LAM1" s="182"/>
      <c r="LAN1" s="182"/>
      <c r="LAO1" s="182"/>
      <c r="LAP1" s="182"/>
      <c r="LAQ1" s="182"/>
      <c r="LAR1" s="182"/>
      <c r="LAS1" s="182"/>
      <c r="LAT1" s="182"/>
      <c r="LAU1" s="182"/>
      <c r="LAV1" s="182"/>
      <c r="LAW1" s="182"/>
      <c r="LAX1" s="182"/>
      <c r="LAY1" s="182"/>
      <c r="LAZ1" s="182"/>
      <c r="LBA1" s="182"/>
      <c r="LBB1" s="182"/>
      <c r="LBC1" s="182"/>
      <c r="LBD1" s="182"/>
      <c r="LBE1" s="182"/>
      <c r="LBF1" s="182"/>
      <c r="LBG1" s="182"/>
      <c r="LBH1" s="182"/>
      <c r="LBI1" s="182"/>
      <c r="LBJ1" s="182"/>
      <c r="LBK1" s="182"/>
      <c r="LBL1" s="182"/>
      <c r="LBM1" s="182"/>
      <c r="LBN1" s="182"/>
      <c r="LBO1" s="182"/>
      <c r="LBP1" s="182"/>
      <c r="LBQ1" s="182"/>
      <c r="LBR1" s="182"/>
      <c r="LBS1" s="182"/>
      <c r="LBT1" s="182"/>
      <c r="LBU1" s="182"/>
      <c r="LBV1" s="182"/>
      <c r="LBW1" s="182"/>
      <c r="LBX1" s="182"/>
      <c r="LBY1" s="182"/>
      <c r="LBZ1" s="182"/>
      <c r="LCA1" s="182"/>
      <c r="LCB1" s="182"/>
      <c r="LCC1" s="182"/>
      <c r="LCD1" s="182"/>
      <c r="LCE1" s="182"/>
      <c r="LCF1" s="182"/>
      <c r="LCG1" s="182"/>
      <c r="LCH1" s="182"/>
      <c r="LCI1" s="182"/>
      <c r="LCJ1" s="182"/>
      <c r="LCK1" s="182"/>
      <c r="LCL1" s="182"/>
      <c r="LCM1" s="182"/>
      <c r="LCN1" s="182"/>
      <c r="LCO1" s="182"/>
      <c r="LCP1" s="182"/>
      <c r="LCQ1" s="182"/>
      <c r="LCR1" s="182"/>
      <c r="LCS1" s="182"/>
      <c r="LCT1" s="182"/>
      <c r="LCU1" s="182"/>
      <c r="LCV1" s="182"/>
      <c r="LCW1" s="182"/>
      <c r="LCX1" s="182"/>
      <c r="LCY1" s="182"/>
      <c r="LCZ1" s="182"/>
      <c r="LDA1" s="182"/>
      <c r="LDB1" s="182"/>
      <c r="LDC1" s="182"/>
      <c r="LDD1" s="182"/>
      <c r="LDE1" s="182"/>
      <c r="LDF1" s="182"/>
      <c r="LDG1" s="182"/>
      <c r="LDH1" s="182"/>
      <c r="LDI1" s="182"/>
      <c r="LDJ1" s="182"/>
      <c r="LDK1" s="182"/>
      <c r="LDL1" s="182"/>
      <c r="LDM1" s="182"/>
      <c r="LDN1" s="182"/>
      <c r="LDO1" s="182"/>
      <c r="LDP1" s="182"/>
      <c r="LDQ1" s="182"/>
      <c r="LDR1" s="182"/>
      <c r="LDS1" s="182"/>
      <c r="LDT1" s="182"/>
      <c r="LDU1" s="182"/>
      <c r="LDV1" s="182"/>
      <c r="LDW1" s="182"/>
      <c r="LDX1" s="182"/>
      <c r="LDY1" s="182"/>
      <c r="LDZ1" s="182"/>
      <c r="LEA1" s="182"/>
      <c r="LEB1" s="182"/>
      <c r="LEC1" s="182"/>
      <c r="LED1" s="182"/>
      <c r="LEE1" s="182"/>
      <c r="LEF1" s="182"/>
      <c r="LEG1" s="182"/>
      <c r="LEH1" s="182"/>
      <c r="LEI1" s="182"/>
      <c r="LEJ1" s="182"/>
      <c r="LEK1" s="182"/>
      <c r="LEL1" s="182"/>
      <c r="LEM1" s="182"/>
      <c r="LEN1" s="182"/>
      <c r="LEO1" s="182"/>
      <c r="LEP1" s="182"/>
      <c r="LEQ1" s="182"/>
      <c r="LER1" s="182"/>
      <c r="LES1" s="182"/>
      <c r="LET1" s="182"/>
      <c r="LEU1" s="182"/>
      <c r="LEV1" s="182"/>
      <c r="LEW1" s="182"/>
      <c r="LEX1" s="182"/>
      <c r="LEY1" s="182"/>
      <c r="LEZ1" s="182"/>
      <c r="LFA1" s="182"/>
      <c r="LFB1" s="182"/>
      <c r="LFC1" s="182"/>
      <c r="LFD1" s="182"/>
      <c r="LFE1" s="182"/>
      <c r="LFF1" s="182"/>
      <c r="LFG1" s="182"/>
      <c r="LFH1" s="182"/>
      <c r="LFI1" s="182"/>
      <c r="LFJ1" s="182"/>
      <c r="LFK1" s="182"/>
      <c r="LFL1" s="182"/>
      <c r="LFM1" s="182"/>
      <c r="LFN1" s="182"/>
      <c r="LFO1" s="182"/>
      <c r="LFP1" s="182"/>
      <c r="LFQ1" s="182"/>
      <c r="LFR1" s="182"/>
      <c r="LFS1" s="182"/>
      <c r="LFT1" s="182"/>
      <c r="LFU1" s="182"/>
      <c r="LFV1" s="182"/>
      <c r="LFW1" s="182"/>
      <c r="LFX1" s="182"/>
      <c r="LFY1" s="182"/>
      <c r="LFZ1" s="182"/>
      <c r="LGA1" s="182"/>
      <c r="LGB1" s="182"/>
      <c r="LGC1" s="182"/>
      <c r="LGD1" s="182"/>
      <c r="LGE1" s="182"/>
      <c r="LGF1" s="182"/>
      <c r="LGG1" s="182"/>
      <c r="LGH1" s="182"/>
      <c r="LGI1" s="182"/>
      <c r="LGJ1" s="182"/>
      <c r="LGK1" s="182"/>
      <c r="LGL1" s="182"/>
      <c r="LGM1" s="182"/>
      <c r="LGN1" s="182"/>
      <c r="LGO1" s="182"/>
      <c r="LGP1" s="182"/>
      <c r="LGQ1" s="182"/>
      <c r="LGR1" s="182"/>
      <c r="LGS1" s="182"/>
      <c r="LGT1" s="182"/>
      <c r="LGU1" s="182"/>
      <c r="LGV1" s="182"/>
      <c r="LGW1" s="182"/>
      <c r="LGX1" s="182"/>
      <c r="LGY1" s="182"/>
      <c r="LGZ1" s="182"/>
      <c r="LHA1" s="182"/>
      <c r="LHB1" s="182"/>
      <c r="LHC1" s="182"/>
      <c r="LHD1" s="182"/>
      <c r="LHE1" s="182"/>
      <c r="LHF1" s="182"/>
      <c r="LHG1" s="182"/>
      <c r="LHH1" s="182"/>
      <c r="LHI1" s="182"/>
      <c r="LHJ1" s="182"/>
      <c r="LHK1" s="182"/>
      <c r="LHL1" s="182"/>
      <c r="LHM1" s="182"/>
      <c r="LHN1" s="182"/>
      <c r="LHO1" s="182"/>
      <c r="LHP1" s="182"/>
      <c r="LHQ1" s="182"/>
      <c r="LHR1" s="182"/>
      <c r="LHS1" s="182"/>
      <c r="LHT1" s="182"/>
      <c r="LHU1" s="182"/>
      <c r="LHV1" s="182"/>
      <c r="LHW1" s="182"/>
      <c r="LHX1" s="182"/>
      <c r="LHY1" s="182"/>
      <c r="LHZ1" s="182"/>
      <c r="LIA1" s="182"/>
      <c r="LIB1" s="182"/>
      <c r="LIC1" s="182"/>
      <c r="LID1" s="182"/>
      <c r="LIE1" s="182"/>
      <c r="LIF1" s="182"/>
      <c r="LIG1" s="182"/>
      <c r="LIH1" s="182"/>
      <c r="LII1" s="182"/>
      <c r="LIJ1" s="182"/>
      <c r="LIK1" s="182"/>
      <c r="LIL1" s="182"/>
      <c r="LIM1" s="182"/>
      <c r="LIN1" s="182"/>
      <c r="LIO1" s="182"/>
      <c r="LIP1" s="182"/>
      <c r="LIQ1" s="182"/>
      <c r="LIR1" s="182"/>
      <c r="LIS1" s="182"/>
      <c r="LIT1" s="182"/>
      <c r="LIU1" s="182"/>
      <c r="LIV1" s="182"/>
      <c r="LIW1" s="182"/>
      <c r="LIX1" s="182"/>
      <c r="LIY1" s="182"/>
      <c r="LIZ1" s="182"/>
      <c r="LJA1" s="182"/>
      <c r="LJB1" s="182"/>
      <c r="LJC1" s="182"/>
      <c r="LJD1" s="182"/>
      <c r="LJE1" s="182"/>
      <c r="LJF1" s="182"/>
      <c r="LJG1" s="182"/>
      <c r="LJH1" s="182"/>
      <c r="LJI1" s="182"/>
      <c r="LJJ1" s="182"/>
      <c r="LJK1" s="182"/>
      <c r="LJL1" s="182"/>
      <c r="LJM1" s="182"/>
      <c r="LJN1" s="182"/>
      <c r="LJO1" s="182"/>
      <c r="LJP1" s="182"/>
      <c r="LJQ1" s="182"/>
      <c r="LJR1" s="182"/>
      <c r="LJS1" s="182"/>
      <c r="LJT1" s="182"/>
      <c r="LJU1" s="182"/>
      <c r="LJV1" s="182"/>
      <c r="LJW1" s="182"/>
      <c r="LJX1" s="182"/>
      <c r="LJY1" s="182"/>
      <c r="LJZ1" s="182"/>
      <c r="LKA1" s="182"/>
      <c r="LKB1" s="182"/>
      <c r="LKC1" s="182"/>
      <c r="LKD1" s="182"/>
      <c r="LKE1" s="182"/>
      <c r="LKF1" s="182"/>
      <c r="LKG1" s="182"/>
      <c r="LKH1" s="182"/>
      <c r="LKI1" s="182"/>
      <c r="LKJ1" s="182"/>
      <c r="LKK1" s="182"/>
      <c r="LKL1" s="182"/>
      <c r="LKM1" s="182"/>
      <c r="LKN1" s="182"/>
      <c r="LKO1" s="182"/>
      <c r="LKP1" s="182"/>
      <c r="LKQ1" s="182"/>
      <c r="LKR1" s="182"/>
      <c r="LKS1" s="182"/>
      <c r="LKT1" s="182"/>
      <c r="LKU1" s="182"/>
      <c r="LKV1" s="182"/>
      <c r="LKW1" s="182"/>
      <c r="LKX1" s="182"/>
      <c r="LKY1" s="182"/>
      <c r="LKZ1" s="182"/>
      <c r="LLA1" s="182"/>
      <c r="LLB1" s="182"/>
      <c r="LLC1" s="182"/>
      <c r="LLD1" s="182"/>
      <c r="LLE1" s="182"/>
      <c r="LLF1" s="182"/>
      <c r="LLG1" s="182"/>
      <c r="LLH1" s="182"/>
      <c r="LLI1" s="182"/>
      <c r="LLJ1" s="182"/>
      <c r="LLK1" s="182"/>
      <c r="LLL1" s="182"/>
      <c r="LLM1" s="182"/>
      <c r="LLN1" s="182"/>
      <c r="LLO1" s="182"/>
      <c r="LLP1" s="182"/>
      <c r="LLQ1" s="182"/>
      <c r="LLR1" s="182"/>
      <c r="LLS1" s="182"/>
      <c r="LLT1" s="182"/>
      <c r="LLU1" s="182"/>
      <c r="LLV1" s="182"/>
      <c r="LLW1" s="182"/>
      <c r="LLX1" s="182"/>
      <c r="LLY1" s="182"/>
      <c r="LLZ1" s="182"/>
      <c r="LMA1" s="182"/>
      <c r="LMB1" s="182"/>
      <c r="LMC1" s="182"/>
      <c r="LMD1" s="182"/>
      <c r="LME1" s="182"/>
      <c r="LMF1" s="182"/>
      <c r="LMG1" s="182"/>
      <c r="LMH1" s="182"/>
      <c r="LMI1" s="182"/>
      <c r="LMJ1" s="182"/>
      <c r="LMK1" s="182"/>
      <c r="LML1" s="182"/>
      <c r="LMM1" s="182"/>
      <c r="LMN1" s="182"/>
      <c r="LMO1" s="182"/>
      <c r="LMP1" s="182"/>
      <c r="LMQ1" s="182"/>
      <c r="LMR1" s="182"/>
      <c r="LMS1" s="182"/>
      <c r="LMT1" s="182"/>
      <c r="LMU1" s="182"/>
      <c r="LMV1" s="182"/>
      <c r="LMW1" s="182"/>
      <c r="LMX1" s="182"/>
      <c r="LMY1" s="182"/>
      <c r="LMZ1" s="182"/>
      <c r="LNA1" s="182"/>
      <c r="LNB1" s="182"/>
      <c r="LNC1" s="182"/>
      <c r="LND1" s="182"/>
      <c r="LNE1" s="182"/>
      <c r="LNF1" s="182"/>
      <c r="LNG1" s="182"/>
      <c r="LNH1" s="182"/>
      <c r="LNI1" s="182"/>
      <c r="LNJ1" s="182"/>
      <c r="LNK1" s="182"/>
      <c r="LNL1" s="182"/>
      <c r="LNM1" s="182"/>
      <c r="LNN1" s="182"/>
      <c r="LNO1" s="182"/>
      <c r="LNP1" s="182"/>
      <c r="LNQ1" s="182"/>
      <c r="LNR1" s="182"/>
      <c r="LNS1" s="182"/>
      <c r="LNT1" s="182"/>
      <c r="LNU1" s="182"/>
      <c r="LNV1" s="182"/>
      <c r="LNW1" s="182"/>
      <c r="LNX1" s="182"/>
      <c r="LNY1" s="182"/>
      <c r="LNZ1" s="182"/>
      <c r="LOA1" s="182"/>
      <c r="LOB1" s="182"/>
      <c r="LOC1" s="182"/>
      <c r="LOD1" s="182"/>
      <c r="LOE1" s="182"/>
      <c r="LOF1" s="182"/>
      <c r="LOG1" s="182"/>
      <c r="LOH1" s="182"/>
      <c r="LOI1" s="182"/>
      <c r="LOJ1" s="182"/>
      <c r="LOK1" s="182"/>
      <c r="LOL1" s="182"/>
      <c r="LOM1" s="182"/>
      <c r="LON1" s="182"/>
      <c r="LOO1" s="182"/>
      <c r="LOP1" s="182"/>
      <c r="LOQ1" s="182"/>
      <c r="LOR1" s="182"/>
      <c r="LOS1" s="182"/>
      <c r="LOT1" s="182"/>
      <c r="LOU1" s="182"/>
      <c r="LOV1" s="182"/>
      <c r="LOW1" s="182"/>
      <c r="LOX1" s="182"/>
      <c r="LOY1" s="182"/>
      <c r="LOZ1" s="182"/>
      <c r="LPA1" s="182"/>
      <c r="LPB1" s="182"/>
      <c r="LPC1" s="182"/>
      <c r="LPD1" s="182"/>
      <c r="LPE1" s="182"/>
      <c r="LPF1" s="182"/>
      <c r="LPG1" s="182"/>
      <c r="LPH1" s="182"/>
      <c r="LPI1" s="182"/>
      <c r="LPJ1" s="182"/>
      <c r="LPK1" s="182"/>
      <c r="LPL1" s="182"/>
      <c r="LPM1" s="182"/>
      <c r="LPN1" s="182"/>
      <c r="LPO1" s="182"/>
      <c r="LPP1" s="182"/>
      <c r="LPQ1" s="182"/>
      <c r="LPR1" s="182"/>
      <c r="LPS1" s="182"/>
      <c r="LPT1" s="182"/>
      <c r="LPU1" s="182"/>
      <c r="LPV1" s="182"/>
      <c r="LPW1" s="182"/>
      <c r="LPX1" s="182"/>
      <c r="LPY1" s="182"/>
      <c r="LPZ1" s="182"/>
      <c r="LQA1" s="182"/>
      <c r="LQB1" s="182"/>
      <c r="LQC1" s="182"/>
      <c r="LQD1" s="182"/>
      <c r="LQE1" s="182"/>
      <c r="LQF1" s="182"/>
      <c r="LQG1" s="182"/>
      <c r="LQH1" s="182"/>
      <c r="LQI1" s="182"/>
      <c r="LQJ1" s="182"/>
      <c r="LQK1" s="182"/>
      <c r="LQL1" s="182"/>
      <c r="LQM1" s="182"/>
      <c r="LQN1" s="182"/>
      <c r="LQO1" s="182"/>
      <c r="LQP1" s="182"/>
      <c r="LQQ1" s="182"/>
      <c r="LQR1" s="182"/>
      <c r="LQS1" s="182"/>
      <c r="LQT1" s="182"/>
      <c r="LQU1" s="182"/>
      <c r="LQV1" s="182"/>
      <c r="LQW1" s="182"/>
      <c r="LQX1" s="182"/>
      <c r="LQY1" s="182"/>
      <c r="LQZ1" s="182"/>
      <c r="LRA1" s="182"/>
      <c r="LRB1" s="182"/>
      <c r="LRC1" s="182"/>
      <c r="LRD1" s="182"/>
      <c r="LRE1" s="182"/>
      <c r="LRF1" s="182"/>
      <c r="LRG1" s="182"/>
      <c r="LRH1" s="182"/>
      <c r="LRI1" s="182"/>
      <c r="LRJ1" s="182"/>
      <c r="LRK1" s="182"/>
      <c r="LRL1" s="182"/>
      <c r="LRM1" s="182"/>
      <c r="LRN1" s="182"/>
      <c r="LRO1" s="182"/>
      <c r="LRP1" s="182"/>
      <c r="LRQ1" s="182"/>
      <c r="LRR1" s="182"/>
      <c r="LRS1" s="182"/>
      <c r="LRT1" s="182"/>
      <c r="LRU1" s="182"/>
      <c r="LRV1" s="182"/>
      <c r="LRW1" s="182"/>
      <c r="LRX1" s="182"/>
      <c r="LRY1" s="182"/>
      <c r="LRZ1" s="182"/>
      <c r="LSA1" s="182"/>
      <c r="LSB1" s="182"/>
      <c r="LSC1" s="182"/>
      <c r="LSD1" s="182"/>
      <c r="LSE1" s="182"/>
      <c r="LSF1" s="182"/>
      <c r="LSG1" s="182"/>
      <c r="LSH1" s="182"/>
      <c r="LSI1" s="182"/>
      <c r="LSJ1" s="182"/>
      <c r="LSK1" s="182"/>
      <c r="LSL1" s="182"/>
      <c r="LSM1" s="182"/>
      <c r="LSN1" s="182"/>
      <c r="LSO1" s="182"/>
      <c r="LSP1" s="182"/>
      <c r="LSQ1" s="182"/>
      <c r="LSR1" s="182"/>
      <c r="LSS1" s="182"/>
      <c r="LST1" s="182"/>
      <c r="LSU1" s="182"/>
      <c r="LSV1" s="182"/>
      <c r="LSW1" s="182"/>
      <c r="LSX1" s="182"/>
      <c r="LSY1" s="182"/>
      <c r="LSZ1" s="182"/>
      <c r="LTA1" s="182"/>
      <c r="LTB1" s="182"/>
      <c r="LTC1" s="182"/>
      <c r="LTD1" s="182"/>
      <c r="LTE1" s="182"/>
      <c r="LTF1" s="182"/>
      <c r="LTG1" s="182"/>
      <c r="LTH1" s="182"/>
      <c r="LTI1" s="182"/>
      <c r="LTJ1" s="182"/>
      <c r="LTK1" s="182"/>
      <c r="LTL1" s="182"/>
      <c r="LTM1" s="182"/>
      <c r="LTN1" s="182"/>
      <c r="LTO1" s="182"/>
      <c r="LTP1" s="182"/>
      <c r="LTQ1" s="182"/>
      <c r="LTR1" s="182"/>
      <c r="LTS1" s="182"/>
      <c r="LTT1" s="182"/>
      <c r="LTU1" s="182"/>
      <c r="LTV1" s="182"/>
      <c r="LTW1" s="182"/>
      <c r="LTX1" s="182"/>
      <c r="LTY1" s="182"/>
      <c r="LTZ1" s="182"/>
      <c r="LUA1" s="182"/>
      <c r="LUB1" s="182"/>
      <c r="LUC1" s="182"/>
      <c r="LUD1" s="182"/>
      <c r="LUE1" s="182"/>
      <c r="LUF1" s="182"/>
      <c r="LUG1" s="182"/>
      <c r="LUH1" s="182"/>
      <c r="LUI1" s="182"/>
      <c r="LUJ1" s="182"/>
      <c r="LUK1" s="182"/>
      <c r="LUL1" s="182"/>
      <c r="LUM1" s="182"/>
      <c r="LUN1" s="182"/>
      <c r="LUO1" s="182"/>
      <c r="LUP1" s="182"/>
      <c r="LUQ1" s="182"/>
      <c r="LUR1" s="182"/>
      <c r="LUS1" s="182"/>
      <c r="LUT1" s="182"/>
      <c r="LUU1" s="182"/>
      <c r="LUV1" s="182"/>
      <c r="LUW1" s="182"/>
      <c r="LUX1" s="182"/>
      <c r="LUY1" s="182"/>
      <c r="LUZ1" s="182"/>
      <c r="LVA1" s="182"/>
      <c r="LVB1" s="182"/>
      <c r="LVC1" s="182"/>
      <c r="LVD1" s="182"/>
      <c r="LVE1" s="182"/>
      <c r="LVF1" s="182"/>
      <c r="LVG1" s="182"/>
      <c r="LVH1" s="182"/>
      <c r="LVI1" s="182"/>
      <c r="LVJ1" s="182"/>
      <c r="LVK1" s="182"/>
      <c r="LVL1" s="182"/>
      <c r="LVM1" s="182"/>
      <c r="LVN1" s="182"/>
      <c r="LVO1" s="182"/>
      <c r="LVP1" s="182"/>
      <c r="LVQ1" s="182"/>
      <c r="LVR1" s="182"/>
      <c r="LVS1" s="182"/>
      <c r="LVT1" s="182"/>
      <c r="LVU1" s="182"/>
      <c r="LVV1" s="182"/>
      <c r="LVW1" s="182"/>
      <c r="LVX1" s="182"/>
      <c r="LVY1" s="182"/>
      <c r="LVZ1" s="182"/>
      <c r="LWA1" s="182"/>
      <c r="LWB1" s="182"/>
      <c r="LWC1" s="182"/>
      <c r="LWD1" s="182"/>
      <c r="LWE1" s="182"/>
      <c r="LWF1" s="182"/>
      <c r="LWG1" s="182"/>
      <c r="LWH1" s="182"/>
      <c r="LWI1" s="182"/>
      <c r="LWJ1" s="182"/>
      <c r="LWK1" s="182"/>
      <c r="LWL1" s="182"/>
      <c r="LWM1" s="182"/>
      <c r="LWN1" s="182"/>
      <c r="LWO1" s="182"/>
      <c r="LWP1" s="182"/>
      <c r="LWQ1" s="182"/>
      <c r="LWR1" s="182"/>
      <c r="LWS1" s="182"/>
      <c r="LWT1" s="182"/>
      <c r="LWU1" s="182"/>
      <c r="LWV1" s="182"/>
      <c r="LWW1" s="182"/>
      <c r="LWX1" s="182"/>
      <c r="LWY1" s="182"/>
      <c r="LWZ1" s="182"/>
      <c r="LXA1" s="182"/>
      <c r="LXB1" s="182"/>
      <c r="LXC1" s="182"/>
      <c r="LXD1" s="182"/>
      <c r="LXE1" s="182"/>
      <c r="LXF1" s="182"/>
      <c r="LXG1" s="182"/>
      <c r="LXH1" s="182"/>
      <c r="LXI1" s="182"/>
      <c r="LXJ1" s="182"/>
      <c r="LXK1" s="182"/>
      <c r="LXL1" s="182"/>
      <c r="LXM1" s="182"/>
      <c r="LXN1" s="182"/>
      <c r="LXO1" s="182"/>
      <c r="LXP1" s="182"/>
      <c r="LXQ1" s="182"/>
      <c r="LXR1" s="182"/>
      <c r="LXS1" s="182"/>
      <c r="LXT1" s="182"/>
      <c r="LXU1" s="182"/>
      <c r="LXV1" s="182"/>
      <c r="LXW1" s="182"/>
      <c r="LXX1" s="182"/>
      <c r="LXY1" s="182"/>
      <c r="LXZ1" s="182"/>
      <c r="LYA1" s="182"/>
      <c r="LYB1" s="182"/>
      <c r="LYC1" s="182"/>
      <c r="LYD1" s="182"/>
      <c r="LYE1" s="182"/>
      <c r="LYF1" s="182"/>
      <c r="LYG1" s="182"/>
      <c r="LYH1" s="182"/>
      <c r="LYI1" s="182"/>
      <c r="LYJ1" s="182"/>
      <c r="LYK1" s="182"/>
      <c r="LYL1" s="182"/>
      <c r="LYM1" s="182"/>
      <c r="LYN1" s="182"/>
      <c r="LYO1" s="182"/>
      <c r="LYP1" s="182"/>
      <c r="LYQ1" s="182"/>
      <c r="LYR1" s="182"/>
      <c r="LYS1" s="182"/>
      <c r="LYT1" s="182"/>
      <c r="LYU1" s="182"/>
      <c r="LYV1" s="182"/>
      <c r="LYW1" s="182"/>
      <c r="LYX1" s="182"/>
      <c r="LYY1" s="182"/>
      <c r="LYZ1" s="182"/>
      <c r="LZA1" s="182"/>
      <c r="LZB1" s="182"/>
      <c r="LZC1" s="182"/>
      <c r="LZD1" s="182"/>
      <c r="LZE1" s="182"/>
      <c r="LZF1" s="182"/>
      <c r="LZG1" s="182"/>
      <c r="LZH1" s="182"/>
      <c r="LZI1" s="182"/>
      <c r="LZJ1" s="182"/>
      <c r="LZK1" s="182"/>
      <c r="LZL1" s="182"/>
      <c r="LZM1" s="182"/>
      <c r="LZN1" s="182"/>
      <c r="LZO1" s="182"/>
      <c r="LZP1" s="182"/>
      <c r="LZQ1" s="182"/>
      <c r="LZR1" s="182"/>
      <c r="LZS1" s="182"/>
      <c r="LZT1" s="182"/>
      <c r="LZU1" s="182"/>
      <c r="LZV1" s="182"/>
      <c r="LZW1" s="182"/>
      <c r="LZX1" s="182"/>
      <c r="LZY1" s="182"/>
      <c r="LZZ1" s="182"/>
      <c r="MAA1" s="182"/>
      <c r="MAB1" s="182"/>
      <c r="MAC1" s="182"/>
      <c r="MAD1" s="182"/>
      <c r="MAE1" s="182"/>
      <c r="MAF1" s="182"/>
      <c r="MAG1" s="182"/>
      <c r="MAH1" s="182"/>
      <c r="MAI1" s="182"/>
      <c r="MAJ1" s="182"/>
      <c r="MAK1" s="182"/>
      <c r="MAL1" s="182"/>
      <c r="MAM1" s="182"/>
      <c r="MAN1" s="182"/>
      <c r="MAO1" s="182"/>
      <c r="MAP1" s="182"/>
      <c r="MAQ1" s="182"/>
      <c r="MAR1" s="182"/>
      <c r="MAS1" s="182"/>
      <c r="MAT1" s="182"/>
      <c r="MAU1" s="182"/>
      <c r="MAV1" s="182"/>
      <c r="MAW1" s="182"/>
      <c r="MAX1" s="182"/>
      <c r="MAY1" s="182"/>
      <c r="MAZ1" s="182"/>
      <c r="MBA1" s="182"/>
      <c r="MBB1" s="182"/>
      <c r="MBC1" s="182"/>
      <c r="MBD1" s="182"/>
      <c r="MBE1" s="182"/>
      <c r="MBF1" s="182"/>
      <c r="MBG1" s="182"/>
      <c r="MBH1" s="182"/>
      <c r="MBI1" s="182"/>
      <c r="MBJ1" s="182"/>
      <c r="MBK1" s="182"/>
      <c r="MBL1" s="182"/>
      <c r="MBM1" s="182"/>
      <c r="MBN1" s="182"/>
      <c r="MBO1" s="182"/>
      <c r="MBP1" s="182"/>
      <c r="MBQ1" s="182"/>
      <c r="MBR1" s="182"/>
      <c r="MBS1" s="182"/>
      <c r="MBT1" s="182"/>
      <c r="MBU1" s="182"/>
      <c r="MBV1" s="182"/>
      <c r="MBW1" s="182"/>
      <c r="MBX1" s="182"/>
      <c r="MBY1" s="182"/>
      <c r="MBZ1" s="182"/>
      <c r="MCA1" s="182"/>
      <c r="MCB1" s="182"/>
      <c r="MCC1" s="182"/>
      <c r="MCD1" s="182"/>
      <c r="MCE1" s="182"/>
      <c r="MCF1" s="182"/>
      <c r="MCG1" s="182"/>
      <c r="MCH1" s="182"/>
      <c r="MCI1" s="182"/>
      <c r="MCJ1" s="182"/>
      <c r="MCK1" s="182"/>
      <c r="MCL1" s="182"/>
      <c r="MCM1" s="182"/>
      <c r="MCN1" s="182"/>
      <c r="MCO1" s="182"/>
      <c r="MCP1" s="182"/>
      <c r="MCQ1" s="182"/>
      <c r="MCR1" s="182"/>
      <c r="MCS1" s="182"/>
      <c r="MCT1" s="182"/>
      <c r="MCU1" s="182"/>
      <c r="MCV1" s="182"/>
      <c r="MCW1" s="182"/>
      <c r="MCX1" s="182"/>
      <c r="MCY1" s="182"/>
      <c r="MCZ1" s="182"/>
      <c r="MDA1" s="182"/>
      <c r="MDB1" s="182"/>
      <c r="MDC1" s="182"/>
      <c r="MDD1" s="182"/>
      <c r="MDE1" s="182"/>
      <c r="MDF1" s="182"/>
      <c r="MDG1" s="182"/>
      <c r="MDH1" s="182"/>
      <c r="MDI1" s="182"/>
      <c r="MDJ1" s="182"/>
      <c r="MDK1" s="182"/>
      <c r="MDL1" s="182"/>
      <c r="MDM1" s="182"/>
      <c r="MDN1" s="182"/>
      <c r="MDO1" s="182"/>
      <c r="MDP1" s="182"/>
      <c r="MDQ1" s="182"/>
      <c r="MDR1" s="182"/>
      <c r="MDS1" s="182"/>
      <c r="MDT1" s="182"/>
      <c r="MDU1" s="182"/>
      <c r="MDV1" s="182"/>
      <c r="MDW1" s="182"/>
      <c r="MDX1" s="182"/>
      <c r="MDY1" s="182"/>
      <c r="MDZ1" s="182"/>
      <c r="MEA1" s="182"/>
      <c r="MEB1" s="182"/>
      <c r="MEC1" s="182"/>
      <c r="MED1" s="182"/>
      <c r="MEE1" s="182"/>
      <c r="MEF1" s="182"/>
      <c r="MEG1" s="182"/>
      <c r="MEH1" s="182"/>
      <c r="MEI1" s="182"/>
      <c r="MEJ1" s="182"/>
      <c r="MEK1" s="182"/>
      <c r="MEL1" s="182"/>
      <c r="MEM1" s="182"/>
      <c r="MEN1" s="182"/>
      <c r="MEO1" s="182"/>
      <c r="MEP1" s="182"/>
      <c r="MEQ1" s="182"/>
      <c r="MER1" s="182"/>
      <c r="MES1" s="182"/>
      <c r="MET1" s="182"/>
      <c r="MEU1" s="182"/>
      <c r="MEV1" s="182"/>
      <c r="MEW1" s="182"/>
      <c r="MEX1" s="182"/>
      <c r="MEY1" s="182"/>
      <c r="MEZ1" s="182"/>
      <c r="MFA1" s="182"/>
      <c r="MFB1" s="182"/>
      <c r="MFC1" s="182"/>
      <c r="MFD1" s="182"/>
      <c r="MFE1" s="182"/>
      <c r="MFF1" s="182"/>
      <c r="MFG1" s="182"/>
      <c r="MFH1" s="182"/>
      <c r="MFI1" s="182"/>
      <c r="MFJ1" s="182"/>
      <c r="MFK1" s="182"/>
      <c r="MFL1" s="182"/>
      <c r="MFM1" s="182"/>
      <c r="MFN1" s="182"/>
      <c r="MFO1" s="182"/>
      <c r="MFP1" s="182"/>
      <c r="MFQ1" s="182"/>
      <c r="MFR1" s="182"/>
      <c r="MFS1" s="182"/>
      <c r="MFT1" s="182"/>
      <c r="MFU1" s="182"/>
      <c r="MFV1" s="182"/>
      <c r="MFW1" s="182"/>
      <c r="MFX1" s="182"/>
      <c r="MFY1" s="182"/>
      <c r="MFZ1" s="182"/>
      <c r="MGA1" s="182"/>
      <c r="MGB1" s="182"/>
      <c r="MGC1" s="182"/>
      <c r="MGD1" s="182"/>
      <c r="MGE1" s="182"/>
      <c r="MGF1" s="182"/>
      <c r="MGG1" s="182"/>
      <c r="MGH1" s="182"/>
      <c r="MGI1" s="182"/>
      <c r="MGJ1" s="182"/>
      <c r="MGK1" s="182"/>
      <c r="MGL1" s="182"/>
      <c r="MGM1" s="182"/>
      <c r="MGN1" s="182"/>
      <c r="MGO1" s="182"/>
      <c r="MGP1" s="182"/>
      <c r="MGQ1" s="182"/>
      <c r="MGR1" s="182"/>
      <c r="MGS1" s="182"/>
      <c r="MGT1" s="182"/>
      <c r="MGU1" s="182"/>
      <c r="MGV1" s="182"/>
      <c r="MGW1" s="182"/>
      <c r="MGX1" s="182"/>
      <c r="MGY1" s="182"/>
      <c r="MGZ1" s="182"/>
      <c r="MHA1" s="182"/>
      <c r="MHB1" s="182"/>
      <c r="MHC1" s="182"/>
      <c r="MHD1" s="182"/>
      <c r="MHE1" s="182"/>
      <c r="MHF1" s="182"/>
      <c r="MHG1" s="182"/>
      <c r="MHH1" s="182"/>
      <c r="MHI1" s="182"/>
      <c r="MHJ1" s="182"/>
      <c r="MHK1" s="182"/>
      <c r="MHL1" s="182"/>
      <c r="MHM1" s="182"/>
      <c r="MHN1" s="182"/>
      <c r="MHO1" s="182"/>
      <c r="MHP1" s="182"/>
      <c r="MHQ1" s="182"/>
      <c r="MHR1" s="182"/>
      <c r="MHS1" s="182"/>
      <c r="MHT1" s="182"/>
      <c r="MHU1" s="182"/>
      <c r="MHV1" s="182"/>
      <c r="MHW1" s="182"/>
      <c r="MHX1" s="182"/>
      <c r="MHY1" s="182"/>
      <c r="MHZ1" s="182"/>
      <c r="MIA1" s="182"/>
      <c r="MIB1" s="182"/>
      <c r="MIC1" s="182"/>
      <c r="MID1" s="182"/>
      <c r="MIE1" s="182"/>
      <c r="MIF1" s="182"/>
      <c r="MIG1" s="182"/>
      <c r="MIH1" s="182"/>
      <c r="MII1" s="182"/>
      <c r="MIJ1" s="182"/>
      <c r="MIK1" s="182"/>
      <c r="MIL1" s="182"/>
      <c r="MIM1" s="182"/>
      <c r="MIN1" s="182"/>
      <c r="MIO1" s="182"/>
      <c r="MIP1" s="182"/>
      <c r="MIQ1" s="182"/>
      <c r="MIR1" s="182"/>
      <c r="MIS1" s="182"/>
      <c r="MIT1" s="182"/>
      <c r="MIU1" s="182"/>
      <c r="MIV1" s="182"/>
      <c r="MIW1" s="182"/>
      <c r="MIX1" s="182"/>
      <c r="MIY1" s="182"/>
      <c r="MIZ1" s="182"/>
      <c r="MJA1" s="182"/>
      <c r="MJB1" s="182"/>
      <c r="MJC1" s="182"/>
      <c r="MJD1" s="182"/>
      <c r="MJE1" s="182"/>
      <c r="MJF1" s="182"/>
      <c r="MJG1" s="182"/>
      <c r="MJH1" s="182"/>
      <c r="MJI1" s="182"/>
      <c r="MJJ1" s="182"/>
      <c r="MJK1" s="182"/>
      <c r="MJL1" s="182"/>
      <c r="MJM1" s="182"/>
      <c r="MJN1" s="182"/>
      <c r="MJO1" s="182"/>
      <c r="MJP1" s="182"/>
      <c r="MJQ1" s="182"/>
      <c r="MJR1" s="182"/>
      <c r="MJS1" s="182"/>
      <c r="MJT1" s="182"/>
      <c r="MJU1" s="182"/>
      <c r="MJV1" s="182"/>
      <c r="MJW1" s="182"/>
      <c r="MJX1" s="182"/>
      <c r="MJY1" s="182"/>
      <c r="MJZ1" s="182"/>
      <c r="MKA1" s="182"/>
      <c r="MKB1" s="182"/>
      <c r="MKC1" s="182"/>
      <c r="MKD1" s="182"/>
      <c r="MKE1" s="182"/>
      <c r="MKF1" s="182"/>
      <c r="MKG1" s="182"/>
      <c r="MKH1" s="182"/>
      <c r="MKI1" s="182"/>
      <c r="MKJ1" s="182"/>
      <c r="MKK1" s="182"/>
      <c r="MKL1" s="182"/>
      <c r="MKM1" s="182"/>
      <c r="MKN1" s="182"/>
      <c r="MKO1" s="182"/>
      <c r="MKP1" s="182"/>
      <c r="MKQ1" s="182"/>
      <c r="MKR1" s="182"/>
      <c r="MKS1" s="182"/>
      <c r="MKT1" s="182"/>
      <c r="MKU1" s="182"/>
      <c r="MKV1" s="182"/>
      <c r="MKW1" s="182"/>
      <c r="MKX1" s="182"/>
      <c r="MKY1" s="182"/>
      <c r="MKZ1" s="182"/>
      <c r="MLA1" s="182"/>
      <c r="MLB1" s="182"/>
      <c r="MLC1" s="182"/>
      <c r="MLD1" s="182"/>
      <c r="MLE1" s="182"/>
      <c r="MLF1" s="182"/>
      <c r="MLG1" s="182"/>
      <c r="MLH1" s="182"/>
      <c r="MLI1" s="182"/>
      <c r="MLJ1" s="182"/>
      <c r="MLK1" s="182"/>
      <c r="MLL1" s="182"/>
      <c r="MLM1" s="182"/>
      <c r="MLN1" s="182"/>
      <c r="MLO1" s="182"/>
      <c r="MLP1" s="182"/>
      <c r="MLQ1" s="182"/>
      <c r="MLR1" s="182"/>
      <c r="MLS1" s="182"/>
      <c r="MLT1" s="182"/>
      <c r="MLU1" s="182"/>
      <c r="MLV1" s="182"/>
      <c r="MLW1" s="182"/>
      <c r="MLX1" s="182"/>
      <c r="MLY1" s="182"/>
      <c r="MLZ1" s="182"/>
      <c r="MMA1" s="182"/>
      <c r="MMB1" s="182"/>
      <c r="MMC1" s="182"/>
      <c r="MMD1" s="182"/>
      <c r="MME1" s="182"/>
      <c r="MMF1" s="182"/>
      <c r="MMG1" s="182"/>
      <c r="MMH1" s="182"/>
      <c r="MMI1" s="182"/>
      <c r="MMJ1" s="182"/>
      <c r="MMK1" s="182"/>
      <c r="MML1" s="182"/>
      <c r="MMM1" s="182"/>
      <c r="MMN1" s="182"/>
      <c r="MMO1" s="182"/>
      <c r="MMP1" s="182"/>
      <c r="MMQ1" s="182"/>
      <c r="MMR1" s="182"/>
      <c r="MMS1" s="182"/>
      <c r="MMT1" s="182"/>
      <c r="MMU1" s="182"/>
      <c r="MMV1" s="182"/>
      <c r="MMW1" s="182"/>
      <c r="MMX1" s="182"/>
      <c r="MMY1" s="182"/>
      <c r="MMZ1" s="182"/>
      <c r="MNA1" s="182"/>
      <c r="MNB1" s="182"/>
      <c r="MNC1" s="182"/>
      <c r="MND1" s="182"/>
      <c r="MNE1" s="182"/>
      <c r="MNF1" s="182"/>
      <c r="MNG1" s="182"/>
      <c r="MNH1" s="182"/>
      <c r="MNI1" s="182"/>
      <c r="MNJ1" s="182"/>
      <c r="MNK1" s="182"/>
      <c r="MNL1" s="182"/>
      <c r="MNM1" s="182"/>
      <c r="MNN1" s="182"/>
      <c r="MNO1" s="182"/>
      <c r="MNP1" s="182"/>
      <c r="MNQ1" s="182"/>
      <c r="MNR1" s="182"/>
      <c r="MNS1" s="182"/>
      <c r="MNT1" s="182"/>
      <c r="MNU1" s="182"/>
      <c r="MNV1" s="182"/>
      <c r="MNW1" s="182"/>
      <c r="MNX1" s="182"/>
      <c r="MNY1" s="182"/>
      <c r="MNZ1" s="182"/>
      <c r="MOA1" s="182"/>
      <c r="MOB1" s="182"/>
      <c r="MOC1" s="182"/>
      <c r="MOD1" s="182"/>
      <c r="MOE1" s="182"/>
      <c r="MOF1" s="182"/>
      <c r="MOG1" s="182"/>
      <c r="MOH1" s="182"/>
      <c r="MOI1" s="182"/>
      <c r="MOJ1" s="182"/>
      <c r="MOK1" s="182"/>
      <c r="MOL1" s="182"/>
      <c r="MOM1" s="182"/>
      <c r="MON1" s="182"/>
      <c r="MOO1" s="182"/>
      <c r="MOP1" s="182"/>
      <c r="MOQ1" s="182"/>
      <c r="MOR1" s="182"/>
      <c r="MOS1" s="182"/>
      <c r="MOT1" s="182"/>
      <c r="MOU1" s="182"/>
      <c r="MOV1" s="182"/>
      <c r="MOW1" s="182"/>
      <c r="MOX1" s="182"/>
      <c r="MOY1" s="182"/>
      <c r="MOZ1" s="182"/>
      <c r="MPA1" s="182"/>
      <c r="MPB1" s="182"/>
      <c r="MPC1" s="182"/>
      <c r="MPD1" s="182"/>
      <c r="MPE1" s="182"/>
      <c r="MPF1" s="182"/>
      <c r="MPG1" s="182"/>
      <c r="MPH1" s="182"/>
      <c r="MPI1" s="182"/>
      <c r="MPJ1" s="182"/>
      <c r="MPK1" s="182"/>
      <c r="MPL1" s="182"/>
      <c r="MPM1" s="182"/>
      <c r="MPN1" s="182"/>
      <c r="MPO1" s="182"/>
      <c r="MPP1" s="182"/>
      <c r="MPQ1" s="182"/>
      <c r="MPR1" s="182"/>
      <c r="MPS1" s="182"/>
      <c r="MPT1" s="182"/>
      <c r="MPU1" s="182"/>
      <c r="MPV1" s="182"/>
      <c r="MPW1" s="182"/>
      <c r="MPX1" s="182"/>
      <c r="MPY1" s="182"/>
      <c r="MPZ1" s="182"/>
      <c r="MQA1" s="182"/>
      <c r="MQB1" s="182"/>
      <c r="MQC1" s="182"/>
      <c r="MQD1" s="182"/>
      <c r="MQE1" s="182"/>
      <c r="MQF1" s="182"/>
      <c r="MQG1" s="182"/>
      <c r="MQH1" s="182"/>
      <c r="MQI1" s="182"/>
      <c r="MQJ1" s="182"/>
      <c r="MQK1" s="182"/>
      <c r="MQL1" s="182"/>
      <c r="MQM1" s="182"/>
      <c r="MQN1" s="182"/>
      <c r="MQO1" s="182"/>
      <c r="MQP1" s="182"/>
      <c r="MQQ1" s="182"/>
      <c r="MQR1" s="182"/>
      <c r="MQS1" s="182"/>
      <c r="MQT1" s="182"/>
      <c r="MQU1" s="182"/>
      <c r="MQV1" s="182"/>
      <c r="MQW1" s="182"/>
      <c r="MQX1" s="182"/>
      <c r="MQY1" s="182"/>
      <c r="MQZ1" s="182"/>
      <c r="MRA1" s="182"/>
      <c r="MRB1" s="182"/>
      <c r="MRC1" s="182"/>
      <c r="MRD1" s="182"/>
      <c r="MRE1" s="182"/>
      <c r="MRF1" s="182"/>
      <c r="MRG1" s="182"/>
      <c r="MRH1" s="182"/>
      <c r="MRI1" s="182"/>
      <c r="MRJ1" s="182"/>
      <c r="MRK1" s="182"/>
      <c r="MRL1" s="182"/>
      <c r="MRM1" s="182"/>
      <c r="MRN1" s="182"/>
      <c r="MRO1" s="182"/>
      <c r="MRP1" s="182"/>
      <c r="MRQ1" s="182"/>
      <c r="MRR1" s="182"/>
      <c r="MRS1" s="182"/>
      <c r="MRT1" s="182"/>
      <c r="MRU1" s="182"/>
      <c r="MRV1" s="182"/>
      <c r="MRW1" s="182"/>
      <c r="MRX1" s="182"/>
      <c r="MRY1" s="182"/>
      <c r="MRZ1" s="182"/>
      <c r="MSA1" s="182"/>
      <c r="MSB1" s="182"/>
      <c r="MSC1" s="182"/>
      <c r="MSD1" s="182"/>
      <c r="MSE1" s="182"/>
      <c r="MSF1" s="182"/>
      <c r="MSG1" s="182"/>
      <c r="MSH1" s="182"/>
      <c r="MSI1" s="182"/>
      <c r="MSJ1" s="182"/>
      <c r="MSK1" s="182"/>
      <c r="MSL1" s="182"/>
      <c r="MSM1" s="182"/>
      <c r="MSN1" s="182"/>
      <c r="MSO1" s="182"/>
      <c r="MSP1" s="182"/>
      <c r="MSQ1" s="182"/>
      <c r="MSR1" s="182"/>
      <c r="MSS1" s="182"/>
      <c r="MST1" s="182"/>
      <c r="MSU1" s="182"/>
      <c r="MSV1" s="182"/>
      <c r="MSW1" s="182"/>
      <c r="MSX1" s="182"/>
      <c r="MSY1" s="182"/>
      <c r="MSZ1" s="182"/>
      <c r="MTA1" s="182"/>
      <c r="MTB1" s="182"/>
      <c r="MTC1" s="182"/>
      <c r="MTD1" s="182"/>
      <c r="MTE1" s="182"/>
      <c r="MTF1" s="182"/>
      <c r="MTG1" s="182"/>
      <c r="MTH1" s="182"/>
      <c r="MTI1" s="182"/>
      <c r="MTJ1" s="182"/>
      <c r="MTK1" s="182"/>
      <c r="MTL1" s="182"/>
      <c r="MTM1" s="182"/>
      <c r="MTN1" s="182"/>
      <c r="MTO1" s="182"/>
      <c r="MTP1" s="182"/>
      <c r="MTQ1" s="182"/>
      <c r="MTR1" s="182"/>
      <c r="MTS1" s="182"/>
      <c r="MTT1" s="182"/>
      <c r="MTU1" s="182"/>
      <c r="MTV1" s="182"/>
      <c r="MTW1" s="182"/>
      <c r="MTX1" s="182"/>
      <c r="MTY1" s="182"/>
      <c r="MTZ1" s="182"/>
      <c r="MUA1" s="182"/>
      <c r="MUB1" s="182"/>
      <c r="MUC1" s="182"/>
      <c r="MUD1" s="182"/>
      <c r="MUE1" s="182"/>
      <c r="MUF1" s="182"/>
      <c r="MUG1" s="182"/>
      <c r="MUH1" s="182"/>
      <c r="MUI1" s="182"/>
      <c r="MUJ1" s="182"/>
      <c r="MUK1" s="182"/>
      <c r="MUL1" s="182"/>
      <c r="MUM1" s="182"/>
      <c r="MUN1" s="182"/>
      <c r="MUO1" s="182"/>
      <c r="MUP1" s="182"/>
      <c r="MUQ1" s="182"/>
      <c r="MUR1" s="182"/>
      <c r="MUS1" s="182"/>
      <c r="MUT1" s="182"/>
      <c r="MUU1" s="182"/>
      <c r="MUV1" s="182"/>
      <c r="MUW1" s="182"/>
      <c r="MUX1" s="182"/>
      <c r="MUY1" s="182"/>
      <c r="MUZ1" s="182"/>
      <c r="MVA1" s="182"/>
      <c r="MVB1" s="182"/>
      <c r="MVC1" s="182"/>
      <c r="MVD1" s="182"/>
      <c r="MVE1" s="182"/>
      <c r="MVF1" s="182"/>
      <c r="MVG1" s="182"/>
      <c r="MVH1" s="182"/>
      <c r="MVI1" s="182"/>
      <c r="MVJ1" s="182"/>
      <c r="MVK1" s="182"/>
      <c r="MVL1" s="182"/>
      <c r="MVM1" s="182"/>
      <c r="MVN1" s="182"/>
      <c r="MVO1" s="182"/>
      <c r="MVP1" s="182"/>
      <c r="MVQ1" s="182"/>
      <c r="MVR1" s="182"/>
      <c r="MVS1" s="182"/>
      <c r="MVT1" s="182"/>
      <c r="MVU1" s="182"/>
      <c r="MVV1" s="182"/>
      <c r="MVW1" s="182"/>
      <c r="MVX1" s="182"/>
      <c r="MVY1" s="182"/>
      <c r="MVZ1" s="182"/>
      <c r="MWA1" s="182"/>
      <c r="MWB1" s="182"/>
      <c r="MWC1" s="182"/>
      <c r="MWD1" s="182"/>
      <c r="MWE1" s="182"/>
      <c r="MWF1" s="182"/>
      <c r="MWG1" s="182"/>
      <c r="MWH1" s="182"/>
      <c r="MWI1" s="182"/>
      <c r="MWJ1" s="182"/>
      <c r="MWK1" s="182"/>
      <c r="MWL1" s="182"/>
      <c r="MWM1" s="182"/>
      <c r="MWN1" s="182"/>
      <c r="MWO1" s="182"/>
      <c r="MWP1" s="182"/>
      <c r="MWQ1" s="182"/>
      <c r="MWR1" s="182"/>
      <c r="MWS1" s="182"/>
      <c r="MWT1" s="182"/>
      <c r="MWU1" s="182"/>
      <c r="MWV1" s="182"/>
      <c r="MWW1" s="182"/>
      <c r="MWX1" s="182"/>
      <c r="MWY1" s="182"/>
      <c r="MWZ1" s="182"/>
      <c r="MXA1" s="182"/>
      <c r="MXB1" s="182"/>
      <c r="MXC1" s="182"/>
      <c r="MXD1" s="182"/>
      <c r="MXE1" s="182"/>
      <c r="MXF1" s="182"/>
      <c r="MXG1" s="182"/>
      <c r="MXH1" s="182"/>
      <c r="MXI1" s="182"/>
      <c r="MXJ1" s="182"/>
      <c r="MXK1" s="182"/>
      <c r="MXL1" s="182"/>
      <c r="MXM1" s="182"/>
      <c r="MXN1" s="182"/>
      <c r="MXO1" s="182"/>
      <c r="MXP1" s="182"/>
      <c r="MXQ1" s="182"/>
      <c r="MXR1" s="182"/>
      <c r="MXS1" s="182"/>
      <c r="MXT1" s="182"/>
      <c r="MXU1" s="182"/>
      <c r="MXV1" s="182"/>
      <c r="MXW1" s="182"/>
      <c r="MXX1" s="182"/>
      <c r="MXY1" s="182"/>
      <c r="MXZ1" s="182"/>
      <c r="MYA1" s="182"/>
      <c r="MYB1" s="182"/>
      <c r="MYC1" s="182"/>
      <c r="MYD1" s="182"/>
      <c r="MYE1" s="182"/>
      <c r="MYF1" s="182"/>
      <c r="MYG1" s="182"/>
      <c r="MYH1" s="182"/>
      <c r="MYI1" s="182"/>
      <c r="MYJ1" s="182"/>
      <c r="MYK1" s="182"/>
      <c r="MYL1" s="182"/>
      <c r="MYM1" s="182"/>
      <c r="MYN1" s="182"/>
      <c r="MYO1" s="182"/>
      <c r="MYP1" s="182"/>
      <c r="MYQ1" s="182"/>
      <c r="MYR1" s="182"/>
      <c r="MYS1" s="182"/>
      <c r="MYT1" s="182"/>
      <c r="MYU1" s="182"/>
      <c r="MYV1" s="182"/>
      <c r="MYW1" s="182"/>
      <c r="MYX1" s="182"/>
      <c r="MYY1" s="182"/>
      <c r="MYZ1" s="182"/>
      <c r="MZA1" s="182"/>
      <c r="MZB1" s="182"/>
      <c r="MZC1" s="182"/>
      <c r="MZD1" s="182"/>
      <c r="MZE1" s="182"/>
      <c r="MZF1" s="182"/>
      <c r="MZG1" s="182"/>
      <c r="MZH1" s="182"/>
      <c r="MZI1" s="182"/>
      <c r="MZJ1" s="182"/>
      <c r="MZK1" s="182"/>
      <c r="MZL1" s="182"/>
      <c r="MZM1" s="182"/>
      <c r="MZN1" s="182"/>
      <c r="MZO1" s="182"/>
      <c r="MZP1" s="182"/>
      <c r="MZQ1" s="182"/>
      <c r="MZR1" s="182"/>
      <c r="MZS1" s="182"/>
      <c r="MZT1" s="182"/>
      <c r="MZU1" s="182"/>
      <c r="MZV1" s="182"/>
      <c r="MZW1" s="182"/>
      <c r="MZX1" s="182"/>
      <c r="MZY1" s="182"/>
      <c r="MZZ1" s="182"/>
      <c r="NAA1" s="182"/>
      <c r="NAB1" s="182"/>
      <c r="NAC1" s="182"/>
      <c r="NAD1" s="182"/>
      <c r="NAE1" s="182"/>
      <c r="NAF1" s="182"/>
      <c r="NAG1" s="182"/>
      <c r="NAH1" s="182"/>
      <c r="NAI1" s="182"/>
      <c r="NAJ1" s="182"/>
      <c r="NAK1" s="182"/>
      <c r="NAL1" s="182"/>
      <c r="NAM1" s="182"/>
      <c r="NAN1" s="182"/>
      <c r="NAO1" s="182"/>
      <c r="NAP1" s="182"/>
      <c r="NAQ1" s="182"/>
      <c r="NAR1" s="182"/>
      <c r="NAS1" s="182"/>
      <c r="NAT1" s="182"/>
      <c r="NAU1" s="182"/>
      <c r="NAV1" s="182"/>
      <c r="NAW1" s="182"/>
      <c r="NAX1" s="182"/>
      <c r="NAY1" s="182"/>
      <c r="NAZ1" s="182"/>
      <c r="NBA1" s="182"/>
      <c r="NBB1" s="182"/>
      <c r="NBC1" s="182"/>
      <c r="NBD1" s="182"/>
      <c r="NBE1" s="182"/>
      <c r="NBF1" s="182"/>
      <c r="NBG1" s="182"/>
      <c r="NBH1" s="182"/>
      <c r="NBI1" s="182"/>
      <c r="NBJ1" s="182"/>
      <c r="NBK1" s="182"/>
      <c r="NBL1" s="182"/>
      <c r="NBM1" s="182"/>
      <c r="NBN1" s="182"/>
      <c r="NBO1" s="182"/>
      <c r="NBP1" s="182"/>
      <c r="NBQ1" s="182"/>
      <c r="NBR1" s="182"/>
      <c r="NBS1" s="182"/>
      <c r="NBT1" s="182"/>
      <c r="NBU1" s="182"/>
      <c r="NBV1" s="182"/>
      <c r="NBW1" s="182"/>
      <c r="NBX1" s="182"/>
      <c r="NBY1" s="182"/>
      <c r="NBZ1" s="182"/>
      <c r="NCA1" s="182"/>
      <c r="NCB1" s="182"/>
      <c r="NCC1" s="182"/>
      <c r="NCD1" s="182"/>
      <c r="NCE1" s="182"/>
      <c r="NCF1" s="182"/>
      <c r="NCG1" s="182"/>
      <c r="NCH1" s="182"/>
      <c r="NCI1" s="182"/>
      <c r="NCJ1" s="182"/>
      <c r="NCK1" s="182"/>
      <c r="NCL1" s="182"/>
      <c r="NCM1" s="182"/>
      <c r="NCN1" s="182"/>
      <c r="NCO1" s="182"/>
      <c r="NCP1" s="182"/>
      <c r="NCQ1" s="182"/>
      <c r="NCR1" s="182"/>
      <c r="NCS1" s="182"/>
      <c r="NCT1" s="182"/>
      <c r="NCU1" s="182"/>
      <c r="NCV1" s="182"/>
      <c r="NCW1" s="182"/>
      <c r="NCX1" s="182"/>
      <c r="NCY1" s="182"/>
      <c r="NCZ1" s="182"/>
      <c r="NDA1" s="182"/>
      <c r="NDB1" s="182"/>
      <c r="NDC1" s="182"/>
      <c r="NDD1" s="182"/>
      <c r="NDE1" s="182"/>
      <c r="NDF1" s="182"/>
      <c r="NDG1" s="182"/>
      <c r="NDH1" s="182"/>
      <c r="NDI1" s="182"/>
      <c r="NDJ1" s="182"/>
      <c r="NDK1" s="182"/>
      <c r="NDL1" s="182"/>
      <c r="NDM1" s="182"/>
      <c r="NDN1" s="182"/>
      <c r="NDO1" s="182"/>
      <c r="NDP1" s="182"/>
      <c r="NDQ1" s="182"/>
      <c r="NDR1" s="182"/>
      <c r="NDS1" s="182"/>
      <c r="NDT1" s="182"/>
      <c r="NDU1" s="182"/>
      <c r="NDV1" s="182"/>
      <c r="NDW1" s="182"/>
      <c r="NDX1" s="182"/>
      <c r="NDY1" s="182"/>
      <c r="NDZ1" s="182"/>
      <c r="NEA1" s="182"/>
      <c r="NEB1" s="182"/>
      <c r="NEC1" s="182"/>
      <c r="NED1" s="182"/>
      <c r="NEE1" s="182"/>
      <c r="NEF1" s="182"/>
      <c r="NEG1" s="182"/>
      <c r="NEH1" s="182"/>
      <c r="NEI1" s="182"/>
      <c r="NEJ1" s="182"/>
      <c r="NEK1" s="182"/>
      <c r="NEL1" s="182"/>
      <c r="NEM1" s="182"/>
      <c r="NEN1" s="182"/>
      <c r="NEO1" s="182"/>
      <c r="NEP1" s="182"/>
      <c r="NEQ1" s="182"/>
      <c r="NER1" s="182"/>
      <c r="NES1" s="182"/>
      <c r="NET1" s="182"/>
      <c r="NEU1" s="182"/>
      <c r="NEV1" s="182"/>
      <c r="NEW1" s="182"/>
      <c r="NEX1" s="182"/>
      <c r="NEY1" s="182"/>
      <c r="NEZ1" s="182"/>
      <c r="NFA1" s="182"/>
      <c r="NFB1" s="182"/>
      <c r="NFC1" s="182"/>
      <c r="NFD1" s="182"/>
      <c r="NFE1" s="182"/>
      <c r="NFF1" s="182"/>
      <c r="NFG1" s="182"/>
      <c r="NFH1" s="182"/>
      <c r="NFI1" s="182"/>
      <c r="NFJ1" s="182"/>
      <c r="NFK1" s="182"/>
      <c r="NFL1" s="182"/>
      <c r="NFM1" s="182"/>
      <c r="NFN1" s="182"/>
      <c r="NFO1" s="182"/>
      <c r="NFP1" s="182"/>
      <c r="NFQ1" s="182"/>
      <c r="NFR1" s="182"/>
      <c r="NFS1" s="182"/>
      <c r="NFT1" s="182"/>
      <c r="NFU1" s="182"/>
      <c r="NFV1" s="182"/>
      <c r="NFW1" s="182"/>
      <c r="NFX1" s="182"/>
      <c r="NFY1" s="182"/>
      <c r="NFZ1" s="182"/>
      <c r="NGA1" s="182"/>
      <c r="NGB1" s="182"/>
      <c r="NGC1" s="182"/>
      <c r="NGD1" s="182"/>
      <c r="NGE1" s="182"/>
      <c r="NGF1" s="182"/>
      <c r="NGG1" s="182"/>
      <c r="NGH1" s="182"/>
      <c r="NGI1" s="182"/>
      <c r="NGJ1" s="182"/>
      <c r="NGK1" s="182"/>
      <c r="NGL1" s="182"/>
      <c r="NGM1" s="182"/>
      <c r="NGN1" s="182"/>
      <c r="NGO1" s="182"/>
      <c r="NGP1" s="182"/>
      <c r="NGQ1" s="182"/>
      <c r="NGR1" s="182"/>
      <c r="NGS1" s="182"/>
      <c r="NGT1" s="182"/>
      <c r="NGU1" s="182"/>
      <c r="NGV1" s="182"/>
      <c r="NGW1" s="182"/>
      <c r="NGX1" s="182"/>
      <c r="NGY1" s="182"/>
      <c r="NGZ1" s="182"/>
      <c r="NHA1" s="182"/>
      <c r="NHB1" s="182"/>
      <c r="NHC1" s="182"/>
      <c r="NHD1" s="182"/>
      <c r="NHE1" s="182"/>
      <c r="NHF1" s="182"/>
      <c r="NHG1" s="182"/>
      <c r="NHH1" s="182"/>
      <c r="NHI1" s="182"/>
      <c r="NHJ1" s="182"/>
      <c r="NHK1" s="182"/>
      <c r="NHL1" s="182"/>
      <c r="NHM1" s="182"/>
      <c r="NHN1" s="182"/>
      <c r="NHO1" s="182"/>
      <c r="NHP1" s="182"/>
      <c r="NHQ1" s="182"/>
      <c r="NHR1" s="182"/>
      <c r="NHS1" s="182"/>
      <c r="NHT1" s="182"/>
      <c r="NHU1" s="182"/>
      <c r="NHV1" s="182"/>
      <c r="NHW1" s="182"/>
      <c r="NHX1" s="182"/>
      <c r="NHY1" s="182"/>
      <c r="NHZ1" s="182"/>
      <c r="NIA1" s="182"/>
      <c r="NIB1" s="182"/>
      <c r="NIC1" s="182"/>
      <c r="NID1" s="182"/>
      <c r="NIE1" s="182"/>
      <c r="NIF1" s="182"/>
      <c r="NIG1" s="182"/>
      <c r="NIH1" s="182"/>
      <c r="NII1" s="182"/>
      <c r="NIJ1" s="182"/>
      <c r="NIK1" s="182"/>
      <c r="NIL1" s="182"/>
      <c r="NIM1" s="182"/>
      <c r="NIN1" s="182"/>
      <c r="NIO1" s="182"/>
      <c r="NIP1" s="182"/>
      <c r="NIQ1" s="182"/>
      <c r="NIR1" s="182"/>
      <c r="NIS1" s="182"/>
      <c r="NIT1" s="182"/>
      <c r="NIU1" s="182"/>
      <c r="NIV1" s="182"/>
      <c r="NIW1" s="182"/>
      <c r="NIX1" s="182"/>
      <c r="NIY1" s="182"/>
      <c r="NIZ1" s="182"/>
      <c r="NJA1" s="182"/>
      <c r="NJB1" s="182"/>
      <c r="NJC1" s="182"/>
      <c r="NJD1" s="182"/>
      <c r="NJE1" s="182"/>
      <c r="NJF1" s="182"/>
      <c r="NJG1" s="182"/>
      <c r="NJH1" s="182"/>
      <c r="NJI1" s="182"/>
      <c r="NJJ1" s="182"/>
      <c r="NJK1" s="182"/>
      <c r="NJL1" s="182"/>
      <c r="NJM1" s="182"/>
      <c r="NJN1" s="182"/>
      <c r="NJO1" s="182"/>
      <c r="NJP1" s="182"/>
      <c r="NJQ1" s="182"/>
      <c r="NJR1" s="182"/>
      <c r="NJS1" s="182"/>
      <c r="NJT1" s="182"/>
      <c r="NJU1" s="182"/>
      <c r="NJV1" s="182"/>
      <c r="NJW1" s="182"/>
      <c r="NJX1" s="182"/>
      <c r="NJY1" s="182"/>
      <c r="NJZ1" s="182"/>
      <c r="NKA1" s="182"/>
      <c r="NKB1" s="182"/>
      <c r="NKC1" s="182"/>
      <c r="NKD1" s="182"/>
      <c r="NKE1" s="182"/>
      <c r="NKF1" s="182"/>
      <c r="NKG1" s="182"/>
      <c r="NKH1" s="182"/>
      <c r="NKI1" s="182"/>
      <c r="NKJ1" s="182"/>
      <c r="NKK1" s="182"/>
      <c r="NKL1" s="182"/>
      <c r="NKM1" s="182"/>
      <c r="NKN1" s="182"/>
      <c r="NKO1" s="182"/>
      <c r="NKP1" s="182"/>
      <c r="NKQ1" s="182"/>
      <c r="NKR1" s="182"/>
      <c r="NKS1" s="182"/>
      <c r="NKT1" s="182"/>
      <c r="NKU1" s="182"/>
      <c r="NKV1" s="182"/>
      <c r="NKW1" s="182"/>
      <c r="NKX1" s="182"/>
      <c r="NKY1" s="182"/>
      <c r="NKZ1" s="182"/>
      <c r="NLA1" s="182"/>
      <c r="NLB1" s="182"/>
      <c r="NLC1" s="182"/>
      <c r="NLD1" s="182"/>
      <c r="NLE1" s="182"/>
      <c r="NLF1" s="182"/>
      <c r="NLG1" s="182"/>
      <c r="NLH1" s="182"/>
      <c r="NLI1" s="182"/>
      <c r="NLJ1" s="182"/>
      <c r="NLK1" s="182"/>
      <c r="NLL1" s="182"/>
      <c r="NLM1" s="182"/>
      <c r="NLN1" s="182"/>
      <c r="NLO1" s="182"/>
      <c r="NLP1" s="182"/>
      <c r="NLQ1" s="182"/>
      <c r="NLR1" s="182"/>
      <c r="NLS1" s="182"/>
      <c r="NLT1" s="182"/>
      <c r="NLU1" s="182"/>
      <c r="NLV1" s="182"/>
      <c r="NLW1" s="182"/>
      <c r="NLX1" s="182"/>
      <c r="NLY1" s="182"/>
      <c r="NLZ1" s="182"/>
      <c r="NMA1" s="182"/>
      <c r="NMB1" s="182"/>
      <c r="NMC1" s="182"/>
      <c r="NMD1" s="182"/>
      <c r="NME1" s="182"/>
      <c r="NMF1" s="182"/>
      <c r="NMG1" s="182"/>
      <c r="NMH1" s="182"/>
      <c r="NMI1" s="182"/>
      <c r="NMJ1" s="182"/>
      <c r="NMK1" s="182"/>
      <c r="NML1" s="182"/>
      <c r="NMM1" s="182"/>
      <c r="NMN1" s="182"/>
      <c r="NMO1" s="182"/>
      <c r="NMP1" s="182"/>
      <c r="NMQ1" s="182"/>
      <c r="NMR1" s="182"/>
      <c r="NMS1" s="182"/>
      <c r="NMT1" s="182"/>
      <c r="NMU1" s="182"/>
      <c r="NMV1" s="182"/>
      <c r="NMW1" s="182"/>
      <c r="NMX1" s="182"/>
      <c r="NMY1" s="182"/>
      <c r="NMZ1" s="182"/>
      <c r="NNA1" s="182"/>
      <c r="NNB1" s="182"/>
      <c r="NNC1" s="182"/>
      <c r="NND1" s="182"/>
      <c r="NNE1" s="182"/>
      <c r="NNF1" s="182"/>
      <c r="NNG1" s="182"/>
      <c r="NNH1" s="182"/>
      <c r="NNI1" s="182"/>
      <c r="NNJ1" s="182"/>
      <c r="NNK1" s="182"/>
      <c r="NNL1" s="182"/>
      <c r="NNM1" s="182"/>
      <c r="NNN1" s="182"/>
      <c r="NNO1" s="182"/>
      <c r="NNP1" s="182"/>
      <c r="NNQ1" s="182"/>
      <c r="NNR1" s="182"/>
      <c r="NNS1" s="182"/>
      <c r="NNT1" s="182"/>
      <c r="NNU1" s="182"/>
      <c r="NNV1" s="182"/>
      <c r="NNW1" s="182"/>
      <c r="NNX1" s="182"/>
      <c r="NNY1" s="182"/>
      <c r="NNZ1" s="182"/>
      <c r="NOA1" s="182"/>
      <c r="NOB1" s="182"/>
      <c r="NOC1" s="182"/>
      <c r="NOD1" s="182"/>
      <c r="NOE1" s="182"/>
      <c r="NOF1" s="182"/>
      <c r="NOG1" s="182"/>
      <c r="NOH1" s="182"/>
      <c r="NOI1" s="182"/>
      <c r="NOJ1" s="182"/>
      <c r="NOK1" s="182"/>
      <c r="NOL1" s="182"/>
      <c r="NOM1" s="182"/>
      <c r="NON1" s="182"/>
      <c r="NOO1" s="182"/>
      <c r="NOP1" s="182"/>
      <c r="NOQ1" s="182"/>
      <c r="NOR1" s="182"/>
      <c r="NOS1" s="182"/>
      <c r="NOT1" s="182"/>
      <c r="NOU1" s="182"/>
      <c r="NOV1" s="182"/>
      <c r="NOW1" s="182"/>
      <c r="NOX1" s="182"/>
      <c r="NOY1" s="182"/>
      <c r="NOZ1" s="182"/>
      <c r="NPA1" s="182"/>
      <c r="NPB1" s="182"/>
      <c r="NPC1" s="182"/>
      <c r="NPD1" s="182"/>
      <c r="NPE1" s="182"/>
      <c r="NPF1" s="182"/>
      <c r="NPG1" s="182"/>
      <c r="NPH1" s="182"/>
      <c r="NPI1" s="182"/>
      <c r="NPJ1" s="182"/>
      <c r="NPK1" s="182"/>
      <c r="NPL1" s="182"/>
      <c r="NPM1" s="182"/>
      <c r="NPN1" s="182"/>
      <c r="NPO1" s="182"/>
      <c r="NPP1" s="182"/>
      <c r="NPQ1" s="182"/>
      <c r="NPR1" s="182"/>
      <c r="NPS1" s="182"/>
      <c r="NPT1" s="182"/>
      <c r="NPU1" s="182"/>
      <c r="NPV1" s="182"/>
      <c r="NPW1" s="182"/>
      <c r="NPX1" s="182"/>
      <c r="NPY1" s="182"/>
      <c r="NPZ1" s="182"/>
      <c r="NQA1" s="182"/>
      <c r="NQB1" s="182"/>
      <c r="NQC1" s="182"/>
      <c r="NQD1" s="182"/>
      <c r="NQE1" s="182"/>
      <c r="NQF1" s="182"/>
      <c r="NQG1" s="182"/>
      <c r="NQH1" s="182"/>
      <c r="NQI1" s="182"/>
      <c r="NQJ1" s="182"/>
      <c r="NQK1" s="182"/>
      <c r="NQL1" s="182"/>
      <c r="NQM1" s="182"/>
      <c r="NQN1" s="182"/>
      <c r="NQO1" s="182"/>
      <c r="NQP1" s="182"/>
      <c r="NQQ1" s="182"/>
      <c r="NQR1" s="182"/>
      <c r="NQS1" s="182"/>
      <c r="NQT1" s="182"/>
      <c r="NQU1" s="182"/>
      <c r="NQV1" s="182"/>
      <c r="NQW1" s="182"/>
      <c r="NQX1" s="182"/>
      <c r="NQY1" s="182"/>
      <c r="NQZ1" s="182"/>
      <c r="NRA1" s="182"/>
      <c r="NRB1" s="182"/>
      <c r="NRC1" s="182"/>
      <c r="NRD1" s="182"/>
      <c r="NRE1" s="182"/>
      <c r="NRF1" s="182"/>
      <c r="NRG1" s="182"/>
      <c r="NRH1" s="182"/>
      <c r="NRI1" s="182"/>
      <c r="NRJ1" s="182"/>
      <c r="NRK1" s="182"/>
      <c r="NRL1" s="182"/>
      <c r="NRM1" s="182"/>
      <c r="NRN1" s="182"/>
      <c r="NRO1" s="182"/>
      <c r="NRP1" s="182"/>
      <c r="NRQ1" s="182"/>
      <c r="NRR1" s="182"/>
      <c r="NRS1" s="182"/>
      <c r="NRT1" s="182"/>
      <c r="NRU1" s="182"/>
      <c r="NRV1" s="182"/>
      <c r="NRW1" s="182"/>
      <c r="NRX1" s="182"/>
      <c r="NRY1" s="182"/>
      <c r="NRZ1" s="182"/>
      <c r="NSA1" s="182"/>
      <c r="NSB1" s="182"/>
      <c r="NSC1" s="182"/>
      <c r="NSD1" s="182"/>
      <c r="NSE1" s="182"/>
      <c r="NSF1" s="182"/>
      <c r="NSG1" s="182"/>
      <c r="NSH1" s="182"/>
      <c r="NSI1" s="182"/>
      <c r="NSJ1" s="182"/>
      <c r="NSK1" s="182"/>
      <c r="NSL1" s="182"/>
      <c r="NSM1" s="182"/>
      <c r="NSN1" s="182"/>
      <c r="NSO1" s="182"/>
      <c r="NSP1" s="182"/>
      <c r="NSQ1" s="182"/>
      <c r="NSR1" s="182"/>
      <c r="NSS1" s="182"/>
      <c r="NST1" s="182"/>
      <c r="NSU1" s="182"/>
      <c r="NSV1" s="182"/>
      <c r="NSW1" s="182"/>
      <c r="NSX1" s="182"/>
      <c r="NSY1" s="182"/>
      <c r="NSZ1" s="182"/>
      <c r="NTA1" s="182"/>
      <c r="NTB1" s="182"/>
      <c r="NTC1" s="182"/>
      <c r="NTD1" s="182"/>
      <c r="NTE1" s="182"/>
      <c r="NTF1" s="182"/>
      <c r="NTG1" s="182"/>
      <c r="NTH1" s="182"/>
      <c r="NTI1" s="182"/>
      <c r="NTJ1" s="182"/>
      <c r="NTK1" s="182"/>
      <c r="NTL1" s="182"/>
      <c r="NTM1" s="182"/>
      <c r="NTN1" s="182"/>
      <c r="NTO1" s="182"/>
      <c r="NTP1" s="182"/>
      <c r="NTQ1" s="182"/>
      <c r="NTR1" s="182"/>
      <c r="NTS1" s="182"/>
      <c r="NTT1" s="182"/>
      <c r="NTU1" s="182"/>
      <c r="NTV1" s="182"/>
      <c r="NTW1" s="182"/>
      <c r="NTX1" s="182"/>
      <c r="NTY1" s="182"/>
      <c r="NTZ1" s="182"/>
      <c r="NUA1" s="182"/>
      <c r="NUB1" s="182"/>
      <c r="NUC1" s="182"/>
      <c r="NUD1" s="182"/>
      <c r="NUE1" s="182"/>
      <c r="NUF1" s="182"/>
      <c r="NUG1" s="182"/>
      <c r="NUH1" s="182"/>
      <c r="NUI1" s="182"/>
      <c r="NUJ1" s="182"/>
      <c r="NUK1" s="182"/>
      <c r="NUL1" s="182"/>
      <c r="NUM1" s="182"/>
      <c r="NUN1" s="182"/>
      <c r="NUO1" s="182"/>
      <c r="NUP1" s="182"/>
      <c r="NUQ1" s="182"/>
      <c r="NUR1" s="182"/>
      <c r="NUS1" s="182"/>
      <c r="NUT1" s="182"/>
      <c r="NUU1" s="182"/>
      <c r="NUV1" s="182"/>
      <c r="NUW1" s="182"/>
      <c r="NUX1" s="182"/>
      <c r="NUY1" s="182"/>
      <c r="NUZ1" s="182"/>
      <c r="NVA1" s="182"/>
      <c r="NVB1" s="182"/>
      <c r="NVC1" s="182"/>
      <c r="NVD1" s="182"/>
      <c r="NVE1" s="182"/>
      <c r="NVF1" s="182"/>
      <c r="NVG1" s="182"/>
      <c r="NVH1" s="182"/>
      <c r="NVI1" s="182"/>
      <c r="NVJ1" s="182"/>
      <c r="NVK1" s="182"/>
      <c r="NVL1" s="182"/>
      <c r="NVM1" s="182"/>
      <c r="NVN1" s="182"/>
      <c r="NVO1" s="182"/>
      <c r="NVP1" s="182"/>
      <c r="NVQ1" s="182"/>
      <c r="NVR1" s="182"/>
      <c r="NVS1" s="182"/>
      <c r="NVT1" s="182"/>
      <c r="NVU1" s="182"/>
      <c r="NVV1" s="182"/>
      <c r="NVW1" s="182"/>
      <c r="NVX1" s="182"/>
      <c r="NVY1" s="182"/>
      <c r="NVZ1" s="182"/>
      <c r="NWA1" s="182"/>
      <c r="NWB1" s="182"/>
      <c r="NWC1" s="182"/>
      <c r="NWD1" s="182"/>
      <c r="NWE1" s="182"/>
      <c r="NWF1" s="182"/>
      <c r="NWG1" s="182"/>
      <c r="NWH1" s="182"/>
      <c r="NWI1" s="182"/>
      <c r="NWJ1" s="182"/>
      <c r="NWK1" s="182"/>
      <c r="NWL1" s="182"/>
      <c r="NWM1" s="182"/>
      <c r="NWN1" s="182"/>
      <c r="NWO1" s="182"/>
      <c r="NWP1" s="182"/>
      <c r="NWQ1" s="182"/>
      <c r="NWR1" s="182"/>
      <c r="NWS1" s="182"/>
      <c r="NWT1" s="182"/>
      <c r="NWU1" s="182"/>
      <c r="NWV1" s="182"/>
      <c r="NWW1" s="182"/>
      <c r="NWX1" s="182"/>
      <c r="NWY1" s="182"/>
      <c r="NWZ1" s="182"/>
      <c r="NXA1" s="182"/>
      <c r="NXB1" s="182"/>
      <c r="NXC1" s="182"/>
      <c r="NXD1" s="182"/>
      <c r="NXE1" s="182"/>
      <c r="NXF1" s="182"/>
      <c r="NXG1" s="182"/>
      <c r="NXH1" s="182"/>
      <c r="NXI1" s="182"/>
      <c r="NXJ1" s="182"/>
      <c r="NXK1" s="182"/>
      <c r="NXL1" s="182"/>
      <c r="NXM1" s="182"/>
      <c r="NXN1" s="182"/>
      <c r="NXO1" s="182"/>
      <c r="NXP1" s="182"/>
      <c r="NXQ1" s="182"/>
      <c r="NXR1" s="182"/>
      <c r="NXS1" s="182"/>
      <c r="NXT1" s="182"/>
      <c r="NXU1" s="182"/>
      <c r="NXV1" s="182"/>
      <c r="NXW1" s="182"/>
      <c r="NXX1" s="182"/>
      <c r="NXY1" s="182"/>
      <c r="NXZ1" s="182"/>
      <c r="NYA1" s="182"/>
      <c r="NYB1" s="182"/>
      <c r="NYC1" s="182"/>
      <c r="NYD1" s="182"/>
      <c r="NYE1" s="182"/>
      <c r="NYF1" s="182"/>
      <c r="NYG1" s="182"/>
      <c r="NYH1" s="182"/>
      <c r="NYI1" s="182"/>
      <c r="NYJ1" s="182"/>
      <c r="NYK1" s="182"/>
      <c r="NYL1" s="182"/>
      <c r="NYM1" s="182"/>
      <c r="NYN1" s="182"/>
      <c r="NYO1" s="182"/>
      <c r="NYP1" s="182"/>
      <c r="NYQ1" s="182"/>
      <c r="NYR1" s="182"/>
      <c r="NYS1" s="182"/>
      <c r="NYT1" s="182"/>
      <c r="NYU1" s="182"/>
      <c r="NYV1" s="182"/>
      <c r="NYW1" s="182"/>
      <c r="NYX1" s="182"/>
      <c r="NYY1" s="182"/>
      <c r="NYZ1" s="182"/>
      <c r="NZA1" s="182"/>
      <c r="NZB1" s="182"/>
      <c r="NZC1" s="182"/>
      <c r="NZD1" s="182"/>
      <c r="NZE1" s="182"/>
      <c r="NZF1" s="182"/>
      <c r="NZG1" s="182"/>
      <c r="NZH1" s="182"/>
      <c r="NZI1" s="182"/>
      <c r="NZJ1" s="182"/>
      <c r="NZK1" s="182"/>
      <c r="NZL1" s="182"/>
      <c r="NZM1" s="182"/>
      <c r="NZN1" s="182"/>
      <c r="NZO1" s="182"/>
      <c r="NZP1" s="182"/>
      <c r="NZQ1" s="182"/>
      <c r="NZR1" s="182"/>
      <c r="NZS1" s="182"/>
      <c r="NZT1" s="182"/>
      <c r="NZU1" s="182"/>
      <c r="NZV1" s="182"/>
      <c r="NZW1" s="182"/>
      <c r="NZX1" s="182"/>
      <c r="NZY1" s="182"/>
      <c r="NZZ1" s="182"/>
      <c r="OAA1" s="182"/>
      <c r="OAB1" s="182"/>
      <c r="OAC1" s="182"/>
      <c r="OAD1" s="182"/>
      <c r="OAE1" s="182"/>
      <c r="OAF1" s="182"/>
      <c r="OAG1" s="182"/>
      <c r="OAH1" s="182"/>
      <c r="OAI1" s="182"/>
      <c r="OAJ1" s="182"/>
      <c r="OAK1" s="182"/>
      <c r="OAL1" s="182"/>
      <c r="OAM1" s="182"/>
      <c r="OAN1" s="182"/>
      <c r="OAO1" s="182"/>
      <c r="OAP1" s="182"/>
      <c r="OAQ1" s="182"/>
      <c r="OAR1" s="182"/>
      <c r="OAS1" s="182"/>
      <c r="OAT1" s="182"/>
      <c r="OAU1" s="182"/>
      <c r="OAV1" s="182"/>
      <c r="OAW1" s="182"/>
      <c r="OAX1" s="182"/>
      <c r="OAY1" s="182"/>
      <c r="OAZ1" s="182"/>
      <c r="OBA1" s="182"/>
      <c r="OBB1" s="182"/>
      <c r="OBC1" s="182"/>
      <c r="OBD1" s="182"/>
      <c r="OBE1" s="182"/>
      <c r="OBF1" s="182"/>
      <c r="OBG1" s="182"/>
      <c r="OBH1" s="182"/>
      <c r="OBI1" s="182"/>
      <c r="OBJ1" s="182"/>
      <c r="OBK1" s="182"/>
      <c r="OBL1" s="182"/>
      <c r="OBM1" s="182"/>
      <c r="OBN1" s="182"/>
      <c r="OBO1" s="182"/>
      <c r="OBP1" s="182"/>
      <c r="OBQ1" s="182"/>
      <c r="OBR1" s="182"/>
      <c r="OBS1" s="182"/>
      <c r="OBT1" s="182"/>
      <c r="OBU1" s="182"/>
      <c r="OBV1" s="182"/>
      <c r="OBW1" s="182"/>
      <c r="OBX1" s="182"/>
      <c r="OBY1" s="182"/>
      <c r="OBZ1" s="182"/>
      <c r="OCA1" s="182"/>
      <c r="OCB1" s="182"/>
      <c r="OCC1" s="182"/>
      <c r="OCD1" s="182"/>
      <c r="OCE1" s="182"/>
      <c r="OCF1" s="182"/>
      <c r="OCG1" s="182"/>
      <c r="OCH1" s="182"/>
      <c r="OCI1" s="182"/>
      <c r="OCJ1" s="182"/>
      <c r="OCK1" s="182"/>
      <c r="OCL1" s="182"/>
      <c r="OCM1" s="182"/>
      <c r="OCN1" s="182"/>
      <c r="OCO1" s="182"/>
      <c r="OCP1" s="182"/>
      <c r="OCQ1" s="182"/>
      <c r="OCR1" s="182"/>
      <c r="OCS1" s="182"/>
      <c r="OCT1" s="182"/>
      <c r="OCU1" s="182"/>
      <c r="OCV1" s="182"/>
      <c r="OCW1" s="182"/>
      <c r="OCX1" s="182"/>
      <c r="OCY1" s="182"/>
      <c r="OCZ1" s="182"/>
      <c r="ODA1" s="182"/>
      <c r="ODB1" s="182"/>
      <c r="ODC1" s="182"/>
      <c r="ODD1" s="182"/>
      <c r="ODE1" s="182"/>
      <c r="ODF1" s="182"/>
      <c r="ODG1" s="182"/>
      <c r="ODH1" s="182"/>
      <c r="ODI1" s="182"/>
      <c r="ODJ1" s="182"/>
      <c r="ODK1" s="182"/>
      <c r="ODL1" s="182"/>
      <c r="ODM1" s="182"/>
      <c r="ODN1" s="182"/>
      <c r="ODO1" s="182"/>
      <c r="ODP1" s="182"/>
      <c r="ODQ1" s="182"/>
      <c r="ODR1" s="182"/>
      <c r="ODS1" s="182"/>
      <c r="ODT1" s="182"/>
      <c r="ODU1" s="182"/>
      <c r="ODV1" s="182"/>
      <c r="ODW1" s="182"/>
      <c r="ODX1" s="182"/>
      <c r="ODY1" s="182"/>
      <c r="ODZ1" s="182"/>
      <c r="OEA1" s="182"/>
      <c r="OEB1" s="182"/>
      <c r="OEC1" s="182"/>
      <c r="OED1" s="182"/>
      <c r="OEE1" s="182"/>
      <c r="OEF1" s="182"/>
      <c r="OEG1" s="182"/>
      <c r="OEH1" s="182"/>
      <c r="OEI1" s="182"/>
      <c r="OEJ1" s="182"/>
      <c r="OEK1" s="182"/>
      <c r="OEL1" s="182"/>
      <c r="OEM1" s="182"/>
      <c r="OEN1" s="182"/>
      <c r="OEO1" s="182"/>
      <c r="OEP1" s="182"/>
      <c r="OEQ1" s="182"/>
      <c r="OER1" s="182"/>
      <c r="OES1" s="182"/>
      <c r="OET1" s="182"/>
      <c r="OEU1" s="182"/>
      <c r="OEV1" s="182"/>
      <c r="OEW1" s="182"/>
      <c r="OEX1" s="182"/>
      <c r="OEY1" s="182"/>
      <c r="OEZ1" s="182"/>
      <c r="OFA1" s="182"/>
      <c r="OFB1" s="182"/>
      <c r="OFC1" s="182"/>
      <c r="OFD1" s="182"/>
      <c r="OFE1" s="182"/>
      <c r="OFF1" s="182"/>
      <c r="OFG1" s="182"/>
      <c r="OFH1" s="182"/>
      <c r="OFI1" s="182"/>
      <c r="OFJ1" s="182"/>
      <c r="OFK1" s="182"/>
      <c r="OFL1" s="182"/>
      <c r="OFM1" s="182"/>
      <c r="OFN1" s="182"/>
      <c r="OFO1" s="182"/>
      <c r="OFP1" s="182"/>
      <c r="OFQ1" s="182"/>
      <c r="OFR1" s="182"/>
      <c r="OFS1" s="182"/>
      <c r="OFT1" s="182"/>
      <c r="OFU1" s="182"/>
      <c r="OFV1" s="182"/>
      <c r="OFW1" s="182"/>
      <c r="OFX1" s="182"/>
      <c r="OFY1" s="182"/>
      <c r="OFZ1" s="182"/>
      <c r="OGA1" s="182"/>
      <c r="OGB1" s="182"/>
      <c r="OGC1" s="182"/>
      <c r="OGD1" s="182"/>
      <c r="OGE1" s="182"/>
      <c r="OGF1" s="182"/>
      <c r="OGG1" s="182"/>
      <c r="OGH1" s="182"/>
      <c r="OGI1" s="182"/>
      <c r="OGJ1" s="182"/>
      <c r="OGK1" s="182"/>
      <c r="OGL1" s="182"/>
      <c r="OGM1" s="182"/>
      <c r="OGN1" s="182"/>
      <c r="OGO1" s="182"/>
      <c r="OGP1" s="182"/>
      <c r="OGQ1" s="182"/>
      <c r="OGR1" s="182"/>
      <c r="OGS1" s="182"/>
      <c r="OGT1" s="182"/>
      <c r="OGU1" s="182"/>
      <c r="OGV1" s="182"/>
      <c r="OGW1" s="182"/>
      <c r="OGX1" s="182"/>
      <c r="OGY1" s="182"/>
      <c r="OGZ1" s="182"/>
      <c r="OHA1" s="182"/>
      <c r="OHB1" s="182"/>
      <c r="OHC1" s="182"/>
      <c r="OHD1" s="182"/>
      <c r="OHE1" s="182"/>
      <c r="OHF1" s="182"/>
      <c r="OHG1" s="182"/>
      <c r="OHH1" s="182"/>
      <c r="OHI1" s="182"/>
      <c r="OHJ1" s="182"/>
      <c r="OHK1" s="182"/>
      <c r="OHL1" s="182"/>
      <c r="OHM1" s="182"/>
      <c r="OHN1" s="182"/>
      <c r="OHO1" s="182"/>
      <c r="OHP1" s="182"/>
      <c r="OHQ1" s="182"/>
      <c r="OHR1" s="182"/>
      <c r="OHS1" s="182"/>
      <c r="OHT1" s="182"/>
      <c r="OHU1" s="182"/>
      <c r="OHV1" s="182"/>
      <c r="OHW1" s="182"/>
      <c r="OHX1" s="182"/>
      <c r="OHY1" s="182"/>
      <c r="OHZ1" s="182"/>
      <c r="OIA1" s="182"/>
      <c r="OIB1" s="182"/>
      <c r="OIC1" s="182"/>
      <c r="OID1" s="182"/>
      <c r="OIE1" s="182"/>
      <c r="OIF1" s="182"/>
      <c r="OIG1" s="182"/>
      <c r="OIH1" s="182"/>
      <c r="OII1" s="182"/>
      <c r="OIJ1" s="182"/>
      <c r="OIK1" s="182"/>
      <c r="OIL1" s="182"/>
      <c r="OIM1" s="182"/>
      <c r="OIN1" s="182"/>
      <c r="OIO1" s="182"/>
      <c r="OIP1" s="182"/>
      <c r="OIQ1" s="182"/>
      <c r="OIR1" s="182"/>
      <c r="OIS1" s="182"/>
      <c r="OIT1" s="182"/>
      <c r="OIU1" s="182"/>
      <c r="OIV1" s="182"/>
      <c r="OIW1" s="182"/>
      <c r="OIX1" s="182"/>
      <c r="OIY1" s="182"/>
      <c r="OIZ1" s="182"/>
      <c r="OJA1" s="182"/>
      <c r="OJB1" s="182"/>
      <c r="OJC1" s="182"/>
      <c r="OJD1" s="182"/>
      <c r="OJE1" s="182"/>
      <c r="OJF1" s="182"/>
      <c r="OJG1" s="182"/>
      <c r="OJH1" s="182"/>
      <c r="OJI1" s="182"/>
      <c r="OJJ1" s="182"/>
      <c r="OJK1" s="182"/>
      <c r="OJL1" s="182"/>
      <c r="OJM1" s="182"/>
      <c r="OJN1" s="182"/>
      <c r="OJO1" s="182"/>
      <c r="OJP1" s="182"/>
      <c r="OJQ1" s="182"/>
      <c r="OJR1" s="182"/>
      <c r="OJS1" s="182"/>
      <c r="OJT1" s="182"/>
      <c r="OJU1" s="182"/>
      <c r="OJV1" s="182"/>
      <c r="OJW1" s="182"/>
      <c r="OJX1" s="182"/>
      <c r="OJY1" s="182"/>
      <c r="OJZ1" s="182"/>
      <c r="OKA1" s="182"/>
      <c r="OKB1" s="182"/>
      <c r="OKC1" s="182"/>
      <c r="OKD1" s="182"/>
      <c r="OKE1" s="182"/>
      <c r="OKF1" s="182"/>
      <c r="OKG1" s="182"/>
      <c r="OKH1" s="182"/>
      <c r="OKI1" s="182"/>
      <c r="OKJ1" s="182"/>
      <c r="OKK1" s="182"/>
      <c r="OKL1" s="182"/>
      <c r="OKM1" s="182"/>
      <c r="OKN1" s="182"/>
      <c r="OKO1" s="182"/>
      <c r="OKP1" s="182"/>
      <c r="OKQ1" s="182"/>
      <c r="OKR1" s="182"/>
      <c r="OKS1" s="182"/>
      <c r="OKT1" s="182"/>
      <c r="OKU1" s="182"/>
      <c r="OKV1" s="182"/>
      <c r="OKW1" s="182"/>
      <c r="OKX1" s="182"/>
      <c r="OKY1" s="182"/>
      <c r="OKZ1" s="182"/>
      <c r="OLA1" s="182"/>
      <c r="OLB1" s="182"/>
      <c r="OLC1" s="182"/>
      <c r="OLD1" s="182"/>
      <c r="OLE1" s="182"/>
      <c r="OLF1" s="182"/>
      <c r="OLG1" s="182"/>
      <c r="OLH1" s="182"/>
      <c r="OLI1" s="182"/>
      <c r="OLJ1" s="182"/>
      <c r="OLK1" s="182"/>
      <c r="OLL1" s="182"/>
      <c r="OLM1" s="182"/>
      <c r="OLN1" s="182"/>
      <c r="OLO1" s="182"/>
      <c r="OLP1" s="182"/>
      <c r="OLQ1" s="182"/>
      <c r="OLR1" s="182"/>
      <c r="OLS1" s="182"/>
      <c r="OLT1" s="182"/>
      <c r="OLU1" s="182"/>
      <c r="OLV1" s="182"/>
      <c r="OLW1" s="182"/>
      <c r="OLX1" s="182"/>
      <c r="OLY1" s="182"/>
      <c r="OLZ1" s="182"/>
      <c r="OMA1" s="182"/>
      <c r="OMB1" s="182"/>
      <c r="OMC1" s="182"/>
      <c r="OMD1" s="182"/>
      <c r="OME1" s="182"/>
      <c r="OMF1" s="182"/>
      <c r="OMG1" s="182"/>
      <c r="OMH1" s="182"/>
      <c r="OMI1" s="182"/>
      <c r="OMJ1" s="182"/>
      <c r="OMK1" s="182"/>
      <c r="OML1" s="182"/>
      <c r="OMM1" s="182"/>
      <c r="OMN1" s="182"/>
      <c r="OMO1" s="182"/>
      <c r="OMP1" s="182"/>
      <c r="OMQ1" s="182"/>
      <c r="OMR1" s="182"/>
      <c r="OMS1" s="182"/>
      <c r="OMT1" s="182"/>
      <c r="OMU1" s="182"/>
      <c r="OMV1" s="182"/>
      <c r="OMW1" s="182"/>
      <c r="OMX1" s="182"/>
      <c r="OMY1" s="182"/>
      <c r="OMZ1" s="182"/>
      <c r="ONA1" s="182"/>
      <c r="ONB1" s="182"/>
      <c r="ONC1" s="182"/>
      <c r="OND1" s="182"/>
      <c r="ONE1" s="182"/>
      <c r="ONF1" s="182"/>
      <c r="ONG1" s="182"/>
      <c r="ONH1" s="182"/>
      <c r="ONI1" s="182"/>
      <c r="ONJ1" s="182"/>
      <c r="ONK1" s="182"/>
      <c r="ONL1" s="182"/>
      <c r="ONM1" s="182"/>
      <c r="ONN1" s="182"/>
      <c r="ONO1" s="182"/>
      <c r="ONP1" s="182"/>
      <c r="ONQ1" s="182"/>
      <c r="ONR1" s="182"/>
      <c r="ONS1" s="182"/>
      <c r="ONT1" s="182"/>
      <c r="ONU1" s="182"/>
      <c r="ONV1" s="182"/>
      <c r="ONW1" s="182"/>
      <c r="ONX1" s="182"/>
      <c r="ONY1" s="182"/>
      <c r="ONZ1" s="182"/>
      <c r="OOA1" s="182"/>
      <c r="OOB1" s="182"/>
      <c r="OOC1" s="182"/>
      <c r="OOD1" s="182"/>
      <c r="OOE1" s="182"/>
      <c r="OOF1" s="182"/>
      <c r="OOG1" s="182"/>
      <c r="OOH1" s="182"/>
      <c r="OOI1" s="182"/>
      <c r="OOJ1" s="182"/>
      <c r="OOK1" s="182"/>
      <c r="OOL1" s="182"/>
      <c r="OOM1" s="182"/>
      <c r="OON1" s="182"/>
      <c r="OOO1" s="182"/>
      <c r="OOP1" s="182"/>
      <c r="OOQ1" s="182"/>
      <c r="OOR1" s="182"/>
      <c r="OOS1" s="182"/>
      <c r="OOT1" s="182"/>
      <c r="OOU1" s="182"/>
      <c r="OOV1" s="182"/>
      <c r="OOW1" s="182"/>
      <c r="OOX1" s="182"/>
      <c r="OOY1" s="182"/>
      <c r="OOZ1" s="182"/>
      <c r="OPA1" s="182"/>
      <c r="OPB1" s="182"/>
      <c r="OPC1" s="182"/>
      <c r="OPD1" s="182"/>
      <c r="OPE1" s="182"/>
      <c r="OPF1" s="182"/>
      <c r="OPG1" s="182"/>
      <c r="OPH1" s="182"/>
      <c r="OPI1" s="182"/>
      <c r="OPJ1" s="182"/>
      <c r="OPK1" s="182"/>
      <c r="OPL1" s="182"/>
      <c r="OPM1" s="182"/>
      <c r="OPN1" s="182"/>
      <c r="OPO1" s="182"/>
      <c r="OPP1" s="182"/>
      <c r="OPQ1" s="182"/>
      <c r="OPR1" s="182"/>
      <c r="OPS1" s="182"/>
      <c r="OPT1" s="182"/>
      <c r="OPU1" s="182"/>
      <c r="OPV1" s="182"/>
      <c r="OPW1" s="182"/>
      <c r="OPX1" s="182"/>
      <c r="OPY1" s="182"/>
      <c r="OPZ1" s="182"/>
      <c r="OQA1" s="182"/>
      <c r="OQB1" s="182"/>
      <c r="OQC1" s="182"/>
      <c r="OQD1" s="182"/>
      <c r="OQE1" s="182"/>
      <c r="OQF1" s="182"/>
      <c r="OQG1" s="182"/>
      <c r="OQH1" s="182"/>
      <c r="OQI1" s="182"/>
      <c r="OQJ1" s="182"/>
      <c r="OQK1" s="182"/>
      <c r="OQL1" s="182"/>
      <c r="OQM1" s="182"/>
      <c r="OQN1" s="182"/>
      <c r="OQO1" s="182"/>
      <c r="OQP1" s="182"/>
      <c r="OQQ1" s="182"/>
      <c r="OQR1" s="182"/>
      <c r="OQS1" s="182"/>
      <c r="OQT1" s="182"/>
      <c r="OQU1" s="182"/>
      <c r="OQV1" s="182"/>
      <c r="OQW1" s="182"/>
      <c r="OQX1" s="182"/>
      <c r="OQY1" s="182"/>
      <c r="OQZ1" s="182"/>
      <c r="ORA1" s="182"/>
      <c r="ORB1" s="182"/>
      <c r="ORC1" s="182"/>
      <c r="ORD1" s="182"/>
      <c r="ORE1" s="182"/>
      <c r="ORF1" s="182"/>
      <c r="ORG1" s="182"/>
      <c r="ORH1" s="182"/>
      <c r="ORI1" s="182"/>
      <c r="ORJ1" s="182"/>
      <c r="ORK1" s="182"/>
      <c r="ORL1" s="182"/>
      <c r="ORM1" s="182"/>
      <c r="ORN1" s="182"/>
      <c r="ORO1" s="182"/>
      <c r="ORP1" s="182"/>
      <c r="ORQ1" s="182"/>
      <c r="ORR1" s="182"/>
      <c r="ORS1" s="182"/>
      <c r="ORT1" s="182"/>
      <c r="ORU1" s="182"/>
      <c r="ORV1" s="182"/>
      <c r="ORW1" s="182"/>
      <c r="ORX1" s="182"/>
      <c r="ORY1" s="182"/>
      <c r="ORZ1" s="182"/>
      <c r="OSA1" s="182"/>
      <c r="OSB1" s="182"/>
      <c r="OSC1" s="182"/>
      <c r="OSD1" s="182"/>
      <c r="OSE1" s="182"/>
      <c r="OSF1" s="182"/>
      <c r="OSG1" s="182"/>
      <c r="OSH1" s="182"/>
      <c r="OSI1" s="182"/>
      <c r="OSJ1" s="182"/>
      <c r="OSK1" s="182"/>
      <c r="OSL1" s="182"/>
      <c r="OSM1" s="182"/>
      <c r="OSN1" s="182"/>
      <c r="OSO1" s="182"/>
      <c r="OSP1" s="182"/>
      <c r="OSQ1" s="182"/>
      <c r="OSR1" s="182"/>
      <c r="OSS1" s="182"/>
      <c r="OST1" s="182"/>
      <c r="OSU1" s="182"/>
      <c r="OSV1" s="182"/>
      <c r="OSW1" s="182"/>
      <c r="OSX1" s="182"/>
      <c r="OSY1" s="182"/>
      <c r="OSZ1" s="182"/>
      <c r="OTA1" s="182"/>
      <c r="OTB1" s="182"/>
      <c r="OTC1" s="182"/>
      <c r="OTD1" s="182"/>
      <c r="OTE1" s="182"/>
      <c r="OTF1" s="182"/>
      <c r="OTG1" s="182"/>
      <c r="OTH1" s="182"/>
      <c r="OTI1" s="182"/>
      <c r="OTJ1" s="182"/>
      <c r="OTK1" s="182"/>
      <c r="OTL1" s="182"/>
      <c r="OTM1" s="182"/>
      <c r="OTN1" s="182"/>
      <c r="OTO1" s="182"/>
      <c r="OTP1" s="182"/>
      <c r="OTQ1" s="182"/>
      <c r="OTR1" s="182"/>
      <c r="OTS1" s="182"/>
      <c r="OTT1" s="182"/>
      <c r="OTU1" s="182"/>
      <c r="OTV1" s="182"/>
      <c r="OTW1" s="182"/>
      <c r="OTX1" s="182"/>
      <c r="OTY1" s="182"/>
      <c r="OTZ1" s="182"/>
      <c r="OUA1" s="182"/>
      <c r="OUB1" s="182"/>
      <c r="OUC1" s="182"/>
      <c r="OUD1" s="182"/>
      <c r="OUE1" s="182"/>
      <c r="OUF1" s="182"/>
      <c r="OUG1" s="182"/>
      <c r="OUH1" s="182"/>
      <c r="OUI1" s="182"/>
      <c r="OUJ1" s="182"/>
      <c r="OUK1" s="182"/>
      <c r="OUL1" s="182"/>
      <c r="OUM1" s="182"/>
      <c r="OUN1" s="182"/>
      <c r="OUO1" s="182"/>
      <c r="OUP1" s="182"/>
      <c r="OUQ1" s="182"/>
      <c r="OUR1" s="182"/>
      <c r="OUS1" s="182"/>
      <c r="OUT1" s="182"/>
      <c r="OUU1" s="182"/>
      <c r="OUV1" s="182"/>
      <c r="OUW1" s="182"/>
      <c r="OUX1" s="182"/>
      <c r="OUY1" s="182"/>
      <c r="OUZ1" s="182"/>
      <c r="OVA1" s="182"/>
      <c r="OVB1" s="182"/>
      <c r="OVC1" s="182"/>
      <c r="OVD1" s="182"/>
      <c r="OVE1" s="182"/>
      <c r="OVF1" s="182"/>
      <c r="OVG1" s="182"/>
      <c r="OVH1" s="182"/>
      <c r="OVI1" s="182"/>
      <c r="OVJ1" s="182"/>
      <c r="OVK1" s="182"/>
      <c r="OVL1" s="182"/>
      <c r="OVM1" s="182"/>
      <c r="OVN1" s="182"/>
      <c r="OVO1" s="182"/>
      <c r="OVP1" s="182"/>
      <c r="OVQ1" s="182"/>
      <c r="OVR1" s="182"/>
      <c r="OVS1" s="182"/>
      <c r="OVT1" s="182"/>
      <c r="OVU1" s="182"/>
      <c r="OVV1" s="182"/>
      <c r="OVW1" s="182"/>
      <c r="OVX1" s="182"/>
      <c r="OVY1" s="182"/>
      <c r="OVZ1" s="182"/>
      <c r="OWA1" s="182"/>
      <c r="OWB1" s="182"/>
      <c r="OWC1" s="182"/>
      <c r="OWD1" s="182"/>
      <c r="OWE1" s="182"/>
      <c r="OWF1" s="182"/>
      <c r="OWG1" s="182"/>
      <c r="OWH1" s="182"/>
      <c r="OWI1" s="182"/>
      <c r="OWJ1" s="182"/>
      <c r="OWK1" s="182"/>
      <c r="OWL1" s="182"/>
      <c r="OWM1" s="182"/>
      <c r="OWN1" s="182"/>
      <c r="OWO1" s="182"/>
      <c r="OWP1" s="182"/>
      <c r="OWQ1" s="182"/>
      <c r="OWR1" s="182"/>
      <c r="OWS1" s="182"/>
      <c r="OWT1" s="182"/>
      <c r="OWU1" s="182"/>
      <c r="OWV1" s="182"/>
      <c r="OWW1" s="182"/>
      <c r="OWX1" s="182"/>
      <c r="OWY1" s="182"/>
      <c r="OWZ1" s="182"/>
      <c r="OXA1" s="182"/>
      <c r="OXB1" s="182"/>
      <c r="OXC1" s="182"/>
      <c r="OXD1" s="182"/>
      <c r="OXE1" s="182"/>
      <c r="OXF1" s="182"/>
      <c r="OXG1" s="182"/>
      <c r="OXH1" s="182"/>
      <c r="OXI1" s="182"/>
      <c r="OXJ1" s="182"/>
      <c r="OXK1" s="182"/>
      <c r="OXL1" s="182"/>
      <c r="OXM1" s="182"/>
      <c r="OXN1" s="182"/>
      <c r="OXO1" s="182"/>
      <c r="OXP1" s="182"/>
      <c r="OXQ1" s="182"/>
      <c r="OXR1" s="182"/>
      <c r="OXS1" s="182"/>
      <c r="OXT1" s="182"/>
      <c r="OXU1" s="182"/>
      <c r="OXV1" s="182"/>
      <c r="OXW1" s="182"/>
      <c r="OXX1" s="182"/>
      <c r="OXY1" s="182"/>
      <c r="OXZ1" s="182"/>
      <c r="OYA1" s="182"/>
      <c r="OYB1" s="182"/>
      <c r="OYC1" s="182"/>
      <c r="OYD1" s="182"/>
      <c r="OYE1" s="182"/>
      <c r="OYF1" s="182"/>
      <c r="OYG1" s="182"/>
      <c r="OYH1" s="182"/>
      <c r="OYI1" s="182"/>
      <c r="OYJ1" s="182"/>
      <c r="OYK1" s="182"/>
      <c r="OYL1" s="182"/>
      <c r="OYM1" s="182"/>
      <c r="OYN1" s="182"/>
      <c r="OYO1" s="182"/>
      <c r="OYP1" s="182"/>
      <c r="OYQ1" s="182"/>
      <c r="OYR1" s="182"/>
      <c r="OYS1" s="182"/>
      <c r="OYT1" s="182"/>
      <c r="OYU1" s="182"/>
      <c r="OYV1" s="182"/>
      <c r="OYW1" s="182"/>
      <c r="OYX1" s="182"/>
      <c r="OYY1" s="182"/>
      <c r="OYZ1" s="182"/>
      <c r="OZA1" s="182"/>
      <c r="OZB1" s="182"/>
      <c r="OZC1" s="182"/>
      <c r="OZD1" s="182"/>
      <c r="OZE1" s="182"/>
      <c r="OZF1" s="182"/>
      <c r="OZG1" s="182"/>
      <c r="OZH1" s="182"/>
      <c r="OZI1" s="182"/>
      <c r="OZJ1" s="182"/>
      <c r="OZK1" s="182"/>
      <c r="OZL1" s="182"/>
      <c r="OZM1" s="182"/>
      <c r="OZN1" s="182"/>
      <c r="OZO1" s="182"/>
      <c r="OZP1" s="182"/>
      <c r="OZQ1" s="182"/>
      <c r="OZR1" s="182"/>
      <c r="OZS1" s="182"/>
      <c r="OZT1" s="182"/>
      <c r="OZU1" s="182"/>
      <c r="OZV1" s="182"/>
      <c r="OZW1" s="182"/>
      <c r="OZX1" s="182"/>
      <c r="OZY1" s="182"/>
      <c r="OZZ1" s="182"/>
      <c r="PAA1" s="182"/>
      <c r="PAB1" s="182"/>
      <c r="PAC1" s="182"/>
      <c r="PAD1" s="182"/>
      <c r="PAE1" s="182"/>
      <c r="PAF1" s="182"/>
      <c r="PAG1" s="182"/>
      <c r="PAH1" s="182"/>
      <c r="PAI1" s="182"/>
      <c r="PAJ1" s="182"/>
      <c r="PAK1" s="182"/>
      <c r="PAL1" s="182"/>
      <c r="PAM1" s="182"/>
      <c r="PAN1" s="182"/>
      <c r="PAO1" s="182"/>
      <c r="PAP1" s="182"/>
      <c r="PAQ1" s="182"/>
      <c r="PAR1" s="182"/>
      <c r="PAS1" s="182"/>
      <c r="PAT1" s="182"/>
      <c r="PAU1" s="182"/>
      <c r="PAV1" s="182"/>
      <c r="PAW1" s="182"/>
      <c r="PAX1" s="182"/>
      <c r="PAY1" s="182"/>
      <c r="PAZ1" s="182"/>
      <c r="PBA1" s="182"/>
      <c r="PBB1" s="182"/>
      <c r="PBC1" s="182"/>
      <c r="PBD1" s="182"/>
      <c r="PBE1" s="182"/>
      <c r="PBF1" s="182"/>
      <c r="PBG1" s="182"/>
      <c r="PBH1" s="182"/>
      <c r="PBI1" s="182"/>
      <c r="PBJ1" s="182"/>
      <c r="PBK1" s="182"/>
      <c r="PBL1" s="182"/>
      <c r="PBM1" s="182"/>
      <c r="PBN1" s="182"/>
      <c r="PBO1" s="182"/>
      <c r="PBP1" s="182"/>
      <c r="PBQ1" s="182"/>
      <c r="PBR1" s="182"/>
      <c r="PBS1" s="182"/>
      <c r="PBT1" s="182"/>
      <c r="PBU1" s="182"/>
      <c r="PBV1" s="182"/>
      <c r="PBW1" s="182"/>
      <c r="PBX1" s="182"/>
      <c r="PBY1" s="182"/>
      <c r="PBZ1" s="182"/>
      <c r="PCA1" s="182"/>
      <c r="PCB1" s="182"/>
      <c r="PCC1" s="182"/>
      <c r="PCD1" s="182"/>
      <c r="PCE1" s="182"/>
      <c r="PCF1" s="182"/>
      <c r="PCG1" s="182"/>
      <c r="PCH1" s="182"/>
      <c r="PCI1" s="182"/>
      <c r="PCJ1" s="182"/>
      <c r="PCK1" s="182"/>
      <c r="PCL1" s="182"/>
      <c r="PCM1" s="182"/>
      <c r="PCN1" s="182"/>
      <c r="PCO1" s="182"/>
      <c r="PCP1" s="182"/>
      <c r="PCQ1" s="182"/>
      <c r="PCR1" s="182"/>
      <c r="PCS1" s="182"/>
      <c r="PCT1" s="182"/>
      <c r="PCU1" s="182"/>
      <c r="PCV1" s="182"/>
      <c r="PCW1" s="182"/>
      <c r="PCX1" s="182"/>
      <c r="PCY1" s="182"/>
      <c r="PCZ1" s="182"/>
      <c r="PDA1" s="182"/>
      <c r="PDB1" s="182"/>
      <c r="PDC1" s="182"/>
      <c r="PDD1" s="182"/>
      <c r="PDE1" s="182"/>
      <c r="PDF1" s="182"/>
      <c r="PDG1" s="182"/>
      <c r="PDH1" s="182"/>
      <c r="PDI1" s="182"/>
      <c r="PDJ1" s="182"/>
      <c r="PDK1" s="182"/>
      <c r="PDL1" s="182"/>
      <c r="PDM1" s="182"/>
      <c r="PDN1" s="182"/>
      <c r="PDO1" s="182"/>
      <c r="PDP1" s="182"/>
      <c r="PDQ1" s="182"/>
      <c r="PDR1" s="182"/>
      <c r="PDS1" s="182"/>
      <c r="PDT1" s="182"/>
      <c r="PDU1" s="182"/>
      <c r="PDV1" s="182"/>
      <c r="PDW1" s="182"/>
      <c r="PDX1" s="182"/>
      <c r="PDY1" s="182"/>
      <c r="PDZ1" s="182"/>
      <c r="PEA1" s="182"/>
      <c r="PEB1" s="182"/>
      <c r="PEC1" s="182"/>
      <c r="PED1" s="182"/>
      <c r="PEE1" s="182"/>
      <c r="PEF1" s="182"/>
      <c r="PEG1" s="182"/>
      <c r="PEH1" s="182"/>
      <c r="PEI1" s="182"/>
      <c r="PEJ1" s="182"/>
      <c r="PEK1" s="182"/>
      <c r="PEL1" s="182"/>
      <c r="PEM1" s="182"/>
      <c r="PEN1" s="182"/>
      <c r="PEO1" s="182"/>
      <c r="PEP1" s="182"/>
      <c r="PEQ1" s="182"/>
      <c r="PER1" s="182"/>
      <c r="PES1" s="182"/>
      <c r="PET1" s="182"/>
      <c r="PEU1" s="182"/>
      <c r="PEV1" s="182"/>
      <c r="PEW1" s="182"/>
      <c r="PEX1" s="182"/>
      <c r="PEY1" s="182"/>
      <c r="PEZ1" s="182"/>
      <c r="PFA1" s="182"/>
      <c r="PFB1" s="182"/>
      <c r="PFC1" s="182"/>
      <c r="PFD1" s="182"/>
      <c r="PFE1" s="182"/>
      <c r="PFF1" s="182"/>
      <c r="PFG1" s="182"/>
      <c r="PFH1" s="182"/>
      <c r="PFI1" s="182"/>
      <c r="PFJ1" s="182"/>
      <c r="PFK1" s="182"/>
      <c r="PFL1" s="182"/>
      <c r="PFM1" s="182"/>
      <c r="PFN1" s="182"/>
      <c r="PFO1" s="182"/>
      <c r="PFP1" s="182"/>
      <c r="PFQ1" s="182"/>
      <c r="PFR1" s="182"/>
      <c r="PFS1" s="182"/>
      <c r="PFT1" s="182"/>
      <c r="PFU1" s="182"/>
      <c r="PFV1" s="182"/>
      <c r="PFW1" s="182"/>
      <c r="PFX1" s="182"/>
      <c r="PFY1" s="182"/>
      <c r="PFZ1" s="182"/>
      <c r="PGA1" s="182"/>
      <c r="PGB1" s="182"/>
      <c r="PGC1" s="182"/>
      <c r="PGD1" s="182"/>
      <c r="PGE1" s="182"/>
      <c r="PGF1" s="182"/>
      <c r="PGG1" s="182"/>
      <c r="PGH1" s="182"/>
      <c r="PGI1" s="182"/>
      <c r="PGJ1" s="182"/>
      <c r="PGK1" s="182"/>
      <c r="PGL1" s="182"/>
      <c r="PGM1" s="182"/>
      <c r="PGN1" s="182"/>
      <c r="PGO1" s="182"/>
      <c r="PGP1" s="182"/>
      <c r="PGQ1" s="182"/>
      <c r="PGR1" s="182"/>
      <c r="PGS1" s="182"/>
      <c r="PGT1" s="182"/>
      <c r="PGU1" s="182"/>
      <c r="PGV1" s="182"/>
      <c r="PGW1" s="182"/>
      <c r="PGX1" s="182"/>
      <c r="PGY1" s="182"/>
      <c r="PGZ1" s="182"/>
      <c r="PHA1" s="182"/>
      <c r="PHB1" s="182"/>
      <c r="PHC1" s="182"/>
      <c r="PHD1" s="182"/>
      <c r="PHE1" s="182"/>
      <c r="PHF1" s="182"/>
      <c r="PHG1" s="182"/>
      <c r="PHH1" s="182"/>
      <c r="PHI1" s="182"/>
      <c r="PHJ1" s="182"/>
      <c r="PHK1" s="182"/>
      <c r="PHL1" s="182"/>
      <c r="PHM1" s="182"/>
      <c r="PHN1" s="182"/>
      <c r="PHO1" s="182"/>
      <c r="PHP1" s="182"/>
      <c r="PHQ1" s="182"/>
      <c r="PHR1" s="182"/>
      <c r="PHS1" s="182"/>
      <c r="PHT1" s="182"/>
      <c r="PHU1" s="182"/>
      <c r="PHV1" s="182"/>
      <c r="PHW1" s="182"/>
      <c r="PHX1" s="182"/>
      <c r="PHY1" s="182"/>
      <c r="PHZ1" s="182"/>
      <c r="PIA1" s="182"/>
      <c r="PIB1" s="182"/>
      <c r="PIC1" s="182"/>
      <c r="PID1" s="182"/>
      <c r="PIE1" s="182"/>
      <c r="PIF1" s="182"/>
      <c r="PIG1" s="182"/>
      <c r="PIH1" s="182"/>
      <c r="PII1" s="182"/>
      <c r="PIJ1" s="182"/>
      <c r="PIK1" s="182"/>
      <c r="PIL1" s="182"/>
      <c r="PIM1" s="182"/>
      <c r="PIN1" s="182"/>
      <c r="PIO1" s="182"/>
      <c r="PIP1" s="182"/>
      <c r="PIQ1" s="182"/>
      <c r="PIR1" s="182"/>
      <c r="PIS1" s="182"/>
      <c r="PIT1" s="182"/>
      <c r="PIU1" s="182"/>
      <c r="PIV1" s="182"/>
      <c r="PIW1" s="182"/>
      <c r="PIX1" s="182"/>
      <c r="PIY1" s="182"/>
      <c r="PIZ1" s="182"/>
      <c r="PJA1" s="182"/>
      <c r="PJB1" s="182"/>
      <c r="PJC1" s="182"/>
      <c r="PJD1" s="182"/>
      <c r="PJE1" s="182"/>
      <c r="PJF1" s="182"/>
      <c r="PJG1" s="182"/>
      <c r="PJH1" s="182"/>
      <c r="PJI1" s="182"/>
      <c r="PJJ1" s="182"/>
      <c r="PJK1" s="182"/>
      <c r="PJL1" s="182"/>
      <c r="PJM1" s="182"/>
      <c r="PJN1" s="182"/>
      <c r="PJO1" s="182"/>
      <c r="PJP1" s="182"/>
      <c r="PJQ1" s="182"/>
      <c r="PJR1" s="182"/>
      <c r="PJS1" s="182"/>
      <c r="PJT1" s="182"/>
      <c r="PJU1" s="182"/>
      <c r="PJV1" s="182"/>
      <c r="PJW1" s="182"/>
      <c r="PJX1" s="182"/>
      <c r="PJY1" s="182"/>
      <c r="PJZ1" s="182"/>
      <c r="PKA1" s="182"/>
      <c r="PKB1" s="182"/>
      <c r="PKC1" s="182"/>
      <c r="PKD1" s="182"/>
      <c r="PKE1" s="182"/>
      <c r="PKF1" s="182"/>
      <c r="PKG1" s="182"/>
      <c r="PKH1" s="182"/>
      <c r="PKI1" s="182"/>
      <c r="PKJ1" s="182"/>
      <c r="PKK1" s="182"/>
      <c r="PKL1" s="182"/>
      <c r="PKM1" s="182"/>
      <c r="PKN1" s="182"/>
      <c r="PKO1" s="182"/>
      <c r="PKP1" s="182"/>
      <c r="PKQ1" s="182"/>
      <c r="PKR1" s="182"/>
      <c r="PKS1" s="182"/>
      <c r="PKT1" s="182"/>
      <c r="PKU1" s="182"/>
      <c r="PKV1" s="182"/>
      <c r="PKW1" s="182"/>
      <c r="PKX1" s="182"/>
      <c r="PKY1" s="182"/>
      <c r="PKZ1" s="182"/>
      <c r="PLA1" s="182"/>
      <c r="PLB1" s="182"/>
      <c r="PLC1" s="182"/>
      <c r="PLD1" s="182"/>
      <c r="PLE1" s="182"/>
      <c r="PLF1" s="182"/>
      <c r="PLG1" s="182"/>
      <c r="PLH1" s="182"/>
      <c r="PLI1" s="182"/>
      <c r="PLJ1" s="182"/>
      <c r="PLK1" s="182"/>
      <c r="PLL1" s="182"/>
      <c r="PLM1" s="182"/>
      <c r="PLN1" s="182"/>
      <c r="PLO1" s="182"/>
      <c r="PLP1" s="182"/>
      <c r="PLQ1" s="182"/>
      <c r="PLR1" s="182"/>
      <c r="PLS1" s="182"/>
      <c r="PLT1" s="182"/>
      <c r="PLU1" s="182"/>
      <c r="PLV1" s="182"/>
      <c r="PLW1" s="182"/>
      <c r="PLX1" s="182"/>
      <c r="PLY1" s="182"/>
      <c r="PLZ1" s="182"/>
      <c r="PMA1" s="182"/>
      <c r="PMB1" s="182"/>
      <c r="PMC1" s="182"/>
      <c r="PMD1" s="182"/>
      <c r="PME1" s="182"/>
      <c r="PMF1" s="182"/>
      <c r="PMG1" s="182"/>
      <c r="PMH1" s="182"/>
      <c r="PMI1" s="182"/>
      <c r="PMJ1" s="182"/>
      <c r="PMK1" s="182"/>
      <c r="PML1" s="182"/>
      <c r="PMM1" s="182"/>
      <c r="PMN1" s="182"/>
      <c r="PMO1" s="182"/>
      <c r="PMP1" s="182"/>
      <c r="PMQ1" s="182"/>
      <c r="PMR1" s="182"/>
      <c r="PMS1" s="182"/>
      <c r="PMT1" s="182"/>
      <c r="PMU1" s="182"/>
      <c r="PMV1" s="182"/>
      <c r="PMW1" s="182"/>
      <c r="PMX1" s="182"/>
      <c r="PMY1" s="182"/>
      <c r="PMZ1" s="182"/>
      <c r="PNA1" s="182"/>
      <c r="PNB1" s="182"/>
      <c r="PNC1" s="182"/>
      <c r="PND1" s="182"/>
      <c r="PNE1" s="182"/>
      <c r="PNF1" s="182"/>
      <c r="PNG1" s="182"/>
      <c r="PNH1" s="182"/>
      <c r="PNI1" s="182"/>
      <c r="PNJ1" s="182"/>
      <c r="PNK1" s="182"/>
      <c r="PNL1" s="182"/>
      <c r="PNM1" s="182"/>
      <c r="PNN1" s="182"/>
      <c r="PNO1" s="182"/>
      <c r="PNP1" s="182"/>
      <c r="PNQ1" s="182"/>
      <c r="PNR1" s="182"/>
      <c r="PNS1" s="182"/>
      <c r="PNT1" s="182"/>
      <c r="PNU1" s="182"/>
      <c r="PNV1" s="182"/>
      <c r="PNW1" s="182"/>
      <c r="PNX1" s="182"/>
      <c r="PNY1" s="182"/>
      <c r="PNZ1" s="182"/>
      <c r="POA1" s="182"/>
      <c r="POB1" s="182"/>
      <c r="POC1" s="182"/>
      <c r="POD1" s="182"/>
      <c r="POE1" s="182"/>
      <c r="POF1" s="182"/>
      <c r="POG1" s="182"/>
      <c r="POH1" s="182"/>
      <c r="POI1" s="182"/>
      <c r="POJ1" s="182"/>
      <c r="POK1" s="182"/>
      <c r="POL1" s="182"/>
      <c r="POM1" s="182"/>
      <c r="PON1" s="182"/>
      <c r="POO1" s="182"/>
      <c r="POP1" s="182"/>
      <c r="POQ1" s="182"/>
      <c r="POR1" s="182"/>
      <c r="POS1" s="182"/>
      <c r="POT1" s="182"/>
      <c r="POU1" s="182"/>
      <c r="POV1" s="182"/>
      <c r="POW1" s="182"/>
      <c r="POX1" s="182"/>
      <c r="POY1" s="182"/>
      <c r="POZ1" s="182"/>
      <c r="PPA1" s="182"/>
      <c r="PPB1" s="182"/>
      <c r="PPC1" s="182"/>
      <c r="PPD1" s="182"/>
      <c r="PPE1" s="182"/>
      <c r="PPF1" s="182"/>
      <c r="PPG1" s="182"/>
      <c r="PPH1" s="182"/>
      <c r="PPI1" s="182"/>
      <c r="PPJ1" s="182"/>
      <c r="PPK1" s="182"/>
      <c r="PPL1" s="182"/>
      <c r="PPM1" s="182"/>
      <c r="PPN1" s="182"/>
      <c r="PPO1" s="182"/>
      <c r="PPP1" s="182"/>
      <c r="PPQ1" s="182"/>
      <c r="PPR1" s="182"/>
      <c r="PPS1" s="182"/>
      <c r="PPT1" s="182"/>
      <c r="PPU1" s="182"/>
      <c r="PPV1" s="182"/>
      <c r="PPW1" s="182"/>
      <c r="PPX1" s="182"/>
      <c r="PPY1" s="182"/>
      <c r="PPZ1" s="182"/>
      <c r="PQA1" s="182"/>
      <c r="PQB1" s="182"/>
      <c r="PQC1" s="182"/>
      <c r="PQD1" s="182"/>
      <c r="PQE1" s="182"/>
      <c r="PQF1" s="182"/>
      <c r="PQG1" s="182"/>
      <c r="PQH1" s="182"/>
      <c r="PQI1" s="182"/>
      <c r="PQJ1" s="182"/>
      <c r="PQK1" s="182"/>
      <c r="PQL1" s="182"/>
      <c r="PQM1" s="182"/>
      <c r="PQN1" s="182"/>
      <c r="PQO1" s="182"/>
      <c r="PQP1" s="182"/>
      <c r="PQQ1" s="182"/>
      <c r="PQR1" s="182"/>
      <c r="PQS1" s="182"/>
      <c r="PQT1" s="182"/>
      <c r="PQU1" s="182"/>
      <c r="PQV1" s="182"/>
      <c r="PQW1" s="182"/>
      <c r="PQX1" s="182"/>
      <c r="PQY1" s="182"/>
      <c r="PQZ1" s="182"/>
      <c r="PRA1" s="182"/>
      <c r="PRB1" s="182"/>
      <c r="PRC1" s="182"/>
      <c r="PRD1" s="182"/>
      <c r="PRE1" s="182"/>
      <c r="PRF1" s="182"/>
      <c r="PRG1" s="182"/>
      <c r="PRH1" s="182"/>
      <c r="PRI1" s="182"/>
      <c r="PRJ1" s="182"/>
      <c r="PRK1" s="182"/>
      <c r="PRL1" s="182"/>
      <c r="PRM1" s="182"/>
      <c r="PRN1" s="182"/>
      <c r="PRO1" s="182"/>
      <c r="PRP1" s="182"/>
      <c r="PRQ1" s="182"/>
      <c r="PRR1" s="182"/>
      <c r="PRS1" s="182"/>
      <c r="PRT1" s="182"/>
      <c r="PRU1" s="182"/>
      <c r="PRV1" s="182"/>
      <c r="PRW1" s="182"/>
      <c r="PRX1" s="182"/>
      <c r="PRY1" s="182"/>
      <c r="PRZ1" s="182"/>
      <c r="PSA1" s="182"/>
      <c r="PSB1" s="182"/>
      <c r="PSC1" s="182"/>
      <c r="PSD1" s="182"/>
      <c r="PSE1" s="182"/>
      <c r="PSF1" s="182"/>
      <c r="PSG1" s="182"/>
      <c r="PSH1" s="182"/>
      <c r="PSI1" s="182"/>
      <c r="PSJ1" s="182"/>
      <c r="PSK1" s="182"/>
      <c r="PSL1" s="182"/>
      <c r="PSM1" s="182"/>
      <c r="PSN1" s="182"/>
      <c r="PSO1" s="182"/>
      <c r="PSP1" s="182"/>
      <c r="PSQ1" s="182"/>
      <c r="PSR1" s="182"/>
      <c r="PSS1" s="182"/>
      <c r="PST1" s="182"/>
      <c r="PSU1" s="182"/>
      <c r="PSV1" s="182"/>
      <c r="PSW1" s="182"/>
      <c r="PSX1" s="182"/>
      <c r="PSY1" s="182"/>
      <c r="PSZ1" s="182"/>
      <c r="PTA1" s="182"/>
      <c r="PTB1" s="182"/>
      <c r="PTC1" s="182"/>
      <c r="PTD1" s="182"/>
      <c r="PTE1" s="182"/>
      <c r="PTF1" s="182"/>
      <c r="PTG1" s="182"/>
      <c r="PTH1" s="182"/>
      <c r="PTI1" s="182"/>
      <c r="PTJ1" s="182"/>
      <c r="PTK1" s="182"/>
      <c r="PTL1" s="182"/>
      <c r="PTM1" s="182"/>
      <c r="PTN1" s="182"/>
      <c r="PTO1" s="182"/>
      <c r="PTP1" s="182"/>
      <c r="PTQ1" s="182"/>
      <c r="PTR1" s="182"/>
      <c r="PTS1" s="182"/>
      <c r="PTT1" s="182"/>
      <c r="PTU1" s="182"/>
      <c r="PTV1" s="182"/>
      <c r="PTW1" s="182"/>
      <c r="PTX1" s="182"/>
      <c r="PTY1" s="182"/>
      <c r="PTZ1" s="182"/>
      <c r="PUA1" s="182"/>
      <c r="PUB1" s="182"/>
      <c r="PUC1" s="182"/>
      <c r="PUD1" s="182"/>
      <c r="PUE1" s="182"/>
      <c r="PUF1" s="182"/>
      <c r="PUG1" s="182"/>
      <c r="PUH1" s="182"/>
      <c r="PUI1" s="182"/>
      <c r="PUJ1" s="182"/>
      <c r="PUK1" s="182"/>
      <c r="PUL1" s="182"/>
      <c r="PUM1" s="182"/>
      <c r="PUN1" s="182"/>
      <c r="PUO1" s="182"/>
      <c r="PUP1" s="182"/>
      <c r="PUQ1" s="182"/>
      <c r="PUR1" s="182"/>
      <c r="PUS1" s="182"/>
      <c r="PUT1" s="182"/>
      <c r="PUU1" s="182"/>
      <c r="PUV1" s="182"/>
      <c r="PUW1" s="182"/>
      <c r="PUX1" s="182"/>
      <c r="PUY1" s="182"/>
      <c r="PUZ1" s="182"/>
      <c r="PVA1" s="182"/>
      <c r="PVB1" s="182"/>
      <c r="PVC1" s="182"/>
      <c r="PVD1" s="182"/>
      <c r="PVE1" s="182"/>
      <c r="PVF1" s="182"/>
      <c r="PVG1" s="182"/>
      <c r="PVH1" s="182"/>
      <c r="PVI1" s="182"/>
      <c r="PVJ1" s="182"/>
      <c r="PVK1" s="182"/>
      <c r="PVL1" s="182"/>
      <c r="PVM1" s="182"/>
      <c r="PVN1" s="182"/>
      <c r="PVO1" s="182"/>
      <c r="PVP1" s="182"/>
      <c r="PVQ1" s="182"/>
      <c r="PVR1" s="182"/>
      <c r="PVS1" s="182"/>
      <c r="PVT1" s="182"/>
      <c r="PVU1" s="182"/>
      <c r="PVV1" s="182"/>
      <c r="PVW1" s="182"/>
      <c r="PVX1" s="182"/>
      <c r="PVY1" s="182"/>
      <c r="PVZ1" s="182"/>
      <c r="PWA1" s="182"/>
      <c r="PWB1" s="182"/>
      <c r="PWC1" s="182"/>
      <c r="PWD1" s="182"/>
      <c r="PWE1" s="182"/>
      <c r="PWF1" s="182"/>
      <c r="PWG1" s="182"/>
      <c r="PWH1" s="182"/>
      <c r="PWI1" s="182"/>
      <c r="PWJ1" s="182"/>
      <c r="PWK1" s="182"/>
      <c r="PWL1" s="182"/>
      <c r="PWM1" s="182"/>
      <c r="PWN1" s="182"/>
      <c r="PWO1" s="182"/>
      <c r="PWP1" s="182"/>
      <c r="PWQ1" s="182"/>
      <c r="PWR1" s="182"/>
      <c r="PWS1" s="182"/>
      <c r="PWT1" s="182"/>
      <c r="PWU1" s="182"/>
      <c r="PWV1" s="182"/>
      <c r="PWW1" s="182"/>
      <c r="PWX1" s="182"/>
      <c r="PWY1" s="182"/>
      <c r="PWZ1" s="182"/>
      <c r="PXA1" s="182"/>
      <c r="PXB1" s="182"/>
      <c r="PXC1" s="182"/>
      <c r="PXD1" s="182"/>
      <c r="PXE1" s="182"/>
      <c r="PXF1" s="182"/>
      <c r="PXG1" s="182"/>
      <c r="PXH1" s="182"/>
      <c r="PXI1" s="182"/>
      <c r="PXJ1" s="182"/>
      <c r="PXK1" s="182"/>
      <c r="PXL1" s="182"/>
      <c r="PXM1" s="182"/>
      <c r="PXN1" s="182"/>
      <c r="PXO1" s="182"/>
      <c r="PXP1" s="182"/>
      <c r="PXQ1" s="182"/>
      <c r="PXR1" s="182"/>
      <c r="PXS1" s="182"/>
      <c r="PXT1" s="182"/>
      <c r="PXU1" s="182"/>
      <c r="PXV1" s="182"/>
      <c r="PXW1" s="182"/>
      <c r="PXX1" s="182"/>
      <c r="PXY1" s="182"/>
      <c r="PXZ1" s="182"/>
      <c r="PYA1" s="182"/>
      <c r="PYB1" s="182"/>
      <c r="PYC1" s="182"/>
      <c r="PYD1" s="182"/>
      <c r="PYE1" s="182"/>
      <c r="PYF1" s="182"/>
      <c r="PYG1" s="182"/>
      <c r="PYH1" s="182"/>
      <c r="PYI1" s="182"/>
      <c r="PYJ1" s="182"/>
      <c r="PYK1" s="182"/>
      <c r="PYL1" s="182"/>
      <c r="PYM1" s="182"/>
      <c r="PYN1" s="182"/>
      <c r="PYO1" s="182"/>
      <c r="PYP1" s="182"/>
      <c r="PYQ1" s="182"/>
      <c r="PYR1" s="182"/>
      <c r="PYS1" s="182"/>
      <c r="PYT1" s="182"/>
      <c r="PYU1" s="182"/>
      <c r="PYV1" s="182"/>
      <c r="PYW1" s="182"/>
      <c r="PYX1" s="182"/>
      <c r="PYY1" s="182"/>
      <c r="PYZ1" s="182"/>
      <c r="PZA1" s="182"/>
      <c r="PZB1" s="182"/>
      <c r="PZC1" s="182"/>
      <c r="PZD1" s="182"/>
      <c r="PZE1" s="182"/>
      <c r="PZF1" s="182"/>
      <c r="PZG1" s="182"/>
      <c r="PZH1" s="182"/>
      <c r="PZI1" s="182"/>
      <c r="PZJ1" s="182"/>
      <c r="PZK1" s="182"/>
      <c r="PZL1" s="182"/>
      <c r="PZM1" s="182"/>
      <c r="PZN1" s="182"/>
      <c r="PZO1" s="182"/>
      <c r="PZP1" s="182"/>
      <c r="PZQ1" s="182"/>
      <c r="PZR1" s="182"/>
      <c r="PZS1" s="182"/>
      <c r="PZT1" s="182"/>
      <c r="PZU1" s="182"/>
      <c r="PZV1" s="182"/>
      <c r="PZW1" s="182"/>
      <c r="PZX1" s="182"/>
      <c r="PZY1" s="182"/>
      <c r="PZZ1" s="182"/>
      <c r="QAA1" s="182"/>
      <c r="QAB1" s="182"/>
      <c r="QAC1" s="182"/>
      <c r="QAD1" s="182"/>
      <c r="QAE1" s="182"/>
      <c r="QAF1" s="182"/>
      <c r="QAG1" s="182"/>
      <c r="QAH1" s="182"/>
      <c r="QAI1" s="182"/>
      <c r="QAJ1" s="182"/>
      <c r="QAK1" s="182"/>
      <c r="QAL1" s="182"/>
      <c r="QAM1" s="182"/>
      <c r="QAN1" s="182"/>
      <c r="QAO1" s="182"/>
      <c r="QAP1" s="182"/>
      <c r="QAQ1" s="182"/>
      <c r="QAR1" s="182"/>
      <c r="QAS1" s="182"/>
      <c r="QAT1" s="182"/>
      <c r="QAU1" s="182"/>
      <c r="QAV1" s="182"/>
      <c r="QAW1" s="182"/>
      <c r="QAX1" s="182"/>
      <c r="QAY1" s="182"/>
      <c r="QAZ1" s="182"/>
      <c r="QBA1" s="182"/>
      <c r="QBB1" s="182"/>
      <c r="QBC1" s="182"/>
      <c r="QBD1" s="182"/>
      <c r="QBE1" s="182"/>
      <c r="QBF1" s="182"/>
      <c r="QBG1" s="182"/>
      <c r="QBH1" s="182"/>
      <c r="QBI1" s="182"/>
      <c r="QBJ1" s="182"/>
      <c r="QBK1" s="182"/>
      <c r="QBL1" s="182"/>
      <c r="QBM1" s="182"/>
      <c r="QBN1" s="182"/>
      <c r="QBO1" s="182"/>
      <c r="QBP1" s="182"/>
      <c r="QBQ1" s="182"/>
      <c r="QBR1" s="182"/>
      <c r="QBS1" s="182"/>
      <c r="QBT1" s="182"/>
      <c r="QBU1" s="182"/>
      <c r="QBV1" s="182"/>
      <c r="QBW1" s="182"/>
      <c r="QBX1" s="182"/>
      <c r="QBY1" s="182"/>
      <c r="QBZ1" s="182"/>
      <c r="QCA1" s="182"/>
      <c r="QCB1" s="182"/>
      <c r="QCC1" s="182"/>
      <c r="QCD1" s="182"/>
      <c r="QCE1" s="182"/>
      <c r="QCF1" s="182"/>
      <c r="QCG1" s="182"/>
      <c r="QCH1" s="182"/>
      <c r="QCI1" s="182"/>
      <c r="QCJ1" s="182"/>
      <c r="QCK1" s="182"/>
      <c r="QCL1" s="182"/>
      <c r="QCM1" s="182"/>
      <c r="QCN1" s="182"/>
      <c r="QCO1" s="182"/>
      <c r="QCP1" s="182"/>
      <c r="QCQ1" s="182"/>
      <c r="QCR1" s="182"/>
      <c r="QCS1" s="182"/>
      <c r="QCT1" s="182"/>
      <c r="QCU1" s="182"/>
      <c r="QCV1" s="182"/>
      <c r="QCW1" s="182"/>
      <c r="QCX1" s="182"/>
      <c r="QCY1" s="182"/>
      <c r="QCZ1" s="182"/>
      <c r="QDA1" s="182"/>
      <c r="QDB1" s="182"/>
      <c r="QDC1" s="182"/>
      <c r="QDD1" s="182"/>
      <c r="QDE1" s="182"/>
      <c r="QDF1" s="182"/>
      <c r="QDG1" s="182"/>
      <c r="QDH1" s="182"/>
      <c r="QDI1" s="182"/>
      <c r="QDJ1" s="182"/>
      <c r="QDK1" s="182"/>
      <c r="QDL1" s="182"/>
      <c r="QDM1" s="182"/>
      <c r="QDN1" s="182"/>
      <c r="QDO1" s="182"/>
      <c r="QDP1" s="182"/>
      <c r="QDQ1" s="182"/>
      <c r="QDR1" s="182"/>
      <c r="QDS1" s="182"/>
      <c r="QDT1" s="182"/>
      <c r="QDU1" s="182"/>
      <c r="QDV1" s="182"/>
      <c r="QDW1" s="182"/>
      <c r="QDX1" s="182"/>
      <c r="QDY1" s="182"/>
      <c r="QDZ1" s="182"/>
      <c r="QEA1" s="182"/>
      <c r="QEB1" s="182"/>
      <c r="QEC1" s="182"/>
      <c r="QED1" s="182"/>
      <c r="QEE1" s="182"/>
      <c r="QEF1" s="182"/>
      <c r="QEG1" s="182"/>
      <c r="QEH1" s="182"/>
      <c r="QEI1" s="182"/>
      <c r="QEJ1" s="182"/>
      <c r="QEK1" s="182"/>
      <c r="QEL1" s="182"/>
      <c r="QEM1" s="182"/>
      <c r="QEN1" s="182"/>
      <c r="QEO1" s="182"/>
      <c r="QEP1" s="182"/>
      <c r="QEQ1" s="182"/>
      <c r="QER1" s="182"/>
      <c r="QES1" s="182"/>
      <c r="QET1" s="182"/>
      <c r="QEU1" s="182"/>
      <c r="QEV1" s="182"/>
      <c r="QEW1" s="182"/>
      <c r="QEX1" s="182"/>
      <c r="QEY1" s="182"/>
      <c r="QEZ1" s="182"/>
      <c r="QFA1" s="182"/>
      <c r="QFB1" s="182"/>
      <c r="QFC1" s="182"/>
      <c r="QFD1" s="182"/>
      <c r="QFE1" s="182"/>
      <c r="QFF1" s="182"/>
      <c r="QFG1" s="182"/>
      <c r="QFH1" s="182"/>
      <c r="QFI1" s="182"/>
      <c r="QFJ1" s="182"/>
      <c r="QFK1" s="182"/>
      <c r="QFL1" s="182"/>
      <c r="QFM1" s="182"/>
      <c r="QFN1" s="182"/>
      <c r="QFO1" s="182"/>
      <c r="QFP1" s="182"/>
      <c r="QFQ1" s="182"/>
      <c r="QFR1" s="182"/>
      <c r="QFS1" s="182"/>
      <c r="QFT1" s="182"/>
      <c r="QFU1" s="182"/>
      <c r="QFV1" s="182"/>
      <c r="QFW1" s="182"/>
      <c r="QFX1" s="182"/>
      <c r="QFY1" s="182"/>
      <c r="QFZ1" s="182"/>
      <c r="QGA1" s="182"/>
      <c r="QGB1" s="182"/>
      <c r="QGC1" s="182"/>
      <c r="QGD1" s="182"/>
      <c r="QGE1" s="182"/>
      <c r="QGF1" s="182"/>
      <c r="QGG1" s="182"/>
      <c r="QGH1" s="182"/>
      <c r="QGI1" s="182"/>
      <c r="QGJ1" s="182"/>
      <c r="QGK1" s="182"/>
      <c r="QGL1" s="182"/>
      <c r="QGM1" s="182"/>
      <c r="QGN1" s="182"/>
      <c r="QGO1" s="182"/>
      <c r="QGP1" s="182"/>
      <c r="QGQ1" s="182"/>
      <c r="QGR1" s="182"/>
      <c r="QGS1" s="182"/>
      <c r="QGT1" s="182"/>
      <c r="QGU1" s="182"/>
      <c r="QGV1" s="182"/>
      <c r="QGW1" s="182"/>
      <c r="QGX1" s="182"/>
      <c r="QGY1" s="182"/>
      <c r="QGZ1" s="182"/>
      <c r="QHA1" s="182"/>
      <c r="QHB1" s="182"/>
      <c r="QHC1" s="182"/>
      <c r="QHD1" s="182"/>
      <c r="QHE1" s="182"/>
      <c r="QHF1" s="182"/>
      <c r="QHG1" s="182"/>
      <c r="QHH1" s="182"/>
      <c r="QHI1" s="182"/>
      <c r="QHJ1" s="182"/>
      <c r="QHK1" s="182"/>
      <c r="QHL1" s="182"/>
      <c r="QHM1" s="182"/>
      <c r="QHN1" s="182"/>
      <c r="QHO1" s="182"/>
      <c r="QHP1" s="182"/>
      <c r="QHQ1" s="182"/>
      <c r="QHR1" s="182"/>
      <c r="QHS1" s="182"/>
      <c r="QHT1" s="182"/>
      <c r="QHU1" s="182"/>
      <c r="QHV1" s="182"/>
      <c r="QHW1" s="182"/>
      <c r="QHX1" s="182"/>
      <c r="QHY1" s="182"/>
      <c r="QHZ1" s="182"/>
      <c r="QIA1" s="182"/>
      <c r="QIB1" s="182"/>
      <c r="QIC1" s="182"/>
      <c r="QID1" s="182"/>
      <c r="QIE1" s="182"/>
      <c r="QIF1" s="182"/>
      <c r="QIG1" s="182"/>
      <c r="QIH1" s="182"/>
      <c r="QII1" s="182"/>
      <c r="QIJ1" s="182"/>
      <c r="QIK1" s="182"/>
      <c r="QIL1" s="182"/>
      <c r="QIM1" s="182"/>
      <c r="QIN1" s="182"/>
      <c r="QIO1" s="182"/>
      <c r="QIP1" s="182"/>
      <c r="QIQ1" s="182"/>
      <c r="QIR1" s="182"/>
      <c r="QIS1" s="182"/>
      <c r="QIT1" s="182"/>
      <c r="QIU1" s="182"/>
      <c r="QIV1" s="182"/>
      <c r="QIW1" s="182"/>
      <c r="QIX1" s="182"/>
      <c r="QIY1" s="182"/>
      <c r="QIZ1" s="182"/>
      <c r="QJA1" s="182"/>
      <c r="QJB1" s="182"/>
      <c r="QJC1" s="182"/>
      <c r="QJD1" s="182"/>
      <c r="QJE1" s="182"/>
      <c r="QJF1" s="182"/>
      <c r="QJG1" s="182"/>
      <c r="QJH1" s="182"/>
      <c r="QJI1" s="182"/>
      <c r="QJJ1" s="182"/>
      <c r="QJK1" s="182"/>
      <c r="QJL1" s="182"/>
      <c r="QJM1" s="182"/>
      <c r="QJN1" s="182"/>
      <c r="QJO1" s="182"/>
      <c r="QJP1" s="182"/>
      <c r="QJQ1" s="182"/>
      <c r="QJR1" s="182"/>
      <c r="QJS1" s="182"/>
      <c r="QJT1" s="182"/>
      <c r="QJU1" s="182"/>
      <c r="QJV1" s="182"/>
      <c r="QJW1" s="182"/>
      <c r="QJX1" s="182"/>
      <c r="QJY1" s="182"/>
      <c r="QJZ1" s="182"/>
      <c r="QKA1" s="182"/>
      <c r="QKB1" s="182"/>
      <c r="QKC1" s="182"/>
      <c r="QKD1" s="182"/>
      <c r="QKE1" s="182"/>
      <c r="QKF1" s="182"/>
      <c r="QKG1" s="182"/>
      <c r="QKH1" s="182"/>
      <c r="QKI1" s="182"/>
      <c r="QKJ1" s="182"/>
      <c r="QKK1" s="182"/>
      <c r="QKL1" s="182"/>
      <c r="QKM1" s="182"/>
      <c r="QKN1" s="182"/>
      <c r="QKO1" s="182"/>
      <c r="QKP1" s="182"/>
      <c r="QKQ1" s="182"/>
      <c r="QKR1" s="182"/>
      <c r="QKS1" s="182"/>
      <c r="QKT1" s="182"/>
      <c r="QKU1" s="182"/>
      <c r="QKV1" s="182"/>
      <c r="QKW1" s="182"/>
      <c r="QKX1" s="182"/>
      <c r="QKY1" s="182"/>
      <c r="QKZ1" s="182"/>
      <c r="QLA1" s="182"/>
      <c r="QLB1" s="182"/>
      <c r="QLC1" s="182"/>
      <c r="QLD1" s="182"/>
      <c r="QLE1" s="182"/>
      <c r="QLF1" s="182"/>
      <c r="QLG1" s="182"/>
      <c r="QLH1" s="182"/>
      <c r="QLI1" s="182"/>
      <c r="QLJ1" s="182"/>
      <c r="QLK1" s="182"/>
      <c r="QLL1" s="182"/>
      <c r="QLM1" s="182"/>
      <c r="QLN1" s="182"/>
      <c r="QLO1" s="182"/>
      <c r="QLP1" s="182"/>
      <c r="QLQ1" s="182"/>
      <c r="QLR1" s="182"/>
      <c r="QLS1" s="182"/>
      <c r="QLT1" s="182"/>
      <c r="QLU1" s="182"/>
      <c r="QLV1" s="182"/>
      <c r="QLW1" s="182"/>
      <c r="QLX1" s="182"/>
      <c r="QLY1" s="182"/>
      <c r="QLZ1" s="182"/>
      <c r="QMA1" s="182"/>
      <c r="QMB1" s="182"/>
      <c r="QMC1" s="182"/>
      <c r="QMD1" s="182"/>
      <c r="QME1" s="182"/>
      <c r="QMF1" s="182"/>
      <c r="QMG1" s="182"/>
      <c r="QMH1" s="182"/>
      <c r="QMI1" s="182"/>
      <c r="QMJ1" s="182"/>
      <c r="QMK1" s="182"/>
      <c r="QML1" s="182"/>
      <c r="QMM1" s="182"/>
      <c r="QMN1" s="182"/>
      <c r="QMO1" s="182"/>
      <c r="QMP1" s="182"/>
      <c r="QMQ1" s="182"/>
      <c r="QMR1" s="182"/>
      <c r="QMS1" s="182"/>
      <c r="QMT1" s="182"/>
      <c r="QMU1" s="182"/>
      <c r="QMV1" s="182"/>
      <c r="QMW1" s="182"/>
      <c r="QMX1" s="182"/>
      <c r="QMY1" s="182"/>
      <c r="QMZ1" s="182"/>
      <c r="QNA1" s="182"/>
      <c r="QNB1" s="182"/>
      <c r="QNC1" s="182"/>
      <c r="QND1" s="182"/>
      <c r="QNE1" s="182"/>
      <c r="QNF1" s="182"/>
      <c r="QNG1" s="182"/>
      <c r="QNH1" s="182"/>
      <c r="QNI1" s="182"/>
      <c r="QNJ1" s="182"/>
      <c r="QNK1" s="182"/>
      <c r="QNL1" s="182"/>
      <c r="QNM1" s="182"/>
      <c r="QNN1" s="182"/>
      <c r="QNO1" s="182"/>
      <c r="QNP1" s="182"/>
      <c r="QNQ1" s="182"/>
      <c r="QNR1" s="182"/>
      <c r="QNS1" s="182"/>
      <c r="QNT1" s="182"/>
      <c r="QNU1" s="182"/>
      <c r="QNV1" s="182"/>
      <c r="QNW1" s="182"/>
      <c r="QNX1" s="182"/>
      <c r="QNY1" s="182"/>
      <c r="QNZ1" s="182"/>
      <c r="QOA1" s="182"/>
      <c r="QOB1" s="182"/>
      <c r="QOC1" s="182"/>
      <c r="QOD1" s="182"/>
      <c r="QOE1" s="182"/>
      <c r="QOF1" s="182"/>
      <c r="QOG1" s="182"/>
      <c r="QOH1" s="182"/>
      <c r="QOI1" s="182"/>
      <c r="QOJ1" s="182"/>
      <c r="QOK1" s="182"/>
      <c r="QOL1" s="182"/>
      <c r="QOM1" s="182"/>
      <c r="QON1" s="182"/>
      <c r="QOO1" s="182"/>
      <c r="QOP1" s="182"/>
      <c r="QOQ1" s="182"/>
      <c r="QOR1" s="182"/>
      <c r="QOS1" s="182"/>
      <c r="QOT1" s="182"/>
      <c r="QOU1" s="182"/>
      <c r="QOV1" s="182"/>
      <c r="QOW1" s="182"/>
      <c r="QOX1" s="182"/>
      <c r="QOY1" s="182"/>
      <c r="QOZ1" s="182"/>
      <c r="QPA1" s="182"/>
      <c r="QPB1" s="182"/>
      <c r="QPC1" s="182"/>
      <c r="QPD1" s="182"/>
      <c r="QPE1" s="182"/>
      <c r="QPF1" s="182"/>
      <c r="QPG1" s="182"/>
      <c r="QPH1" s="182"/>
      <c r="QPI1" s="182"/>
      <c r="QPJ1" s="182"/>
      <c r="QPK1" s="182"/>
      <c r="QPL1" s="182"/>
      <c r="QPM1" s="182"/>
      <c r="QPN1" s="182"/>
      <c r="QPO1" s="182"/>
      <c r="QPP1" s="182"/>
      <c r="QPQ1" s="182"/>
      <c r="QPR1" s="182"/>
      <c r="QPS1" s="182"/>
      <c r="QPT1" s="182"/>
      <c r="QPU1" s="182"/>
      <c r="QPV1" s="182"/>
      <c r="QPW1" s="182"/>
      <c r="QPX1" s="182"/>
      <c r="QPY1" s="182"/>
      <c r="QPZ1" s="182"/>
      <c r="QQA1" s="182"/>
      <c r="QQB1" s="182"/>
      <c r="QQC1" s="182"/>
      <c r="QQD1" s="182"/>
      <c r="QQE1" s="182"/>
      <c r="QQF1" s="182"/>
      <c r="QQG1" s="182"/>
      <c r="QQH1" s="182"/>
      <c r="QQI1" s="182"/>
      <c r="QQJ1" s="182"/>
      <c r="QQK1" s="182"/>
      <c r="QQL1" s="182"/>
      <c r="QQM1" s="182"/>
      <c r="QQN1" s="182"/>
      <c r="QQO1" s="182"/>
      <c r="QQP1" s="182"/>
      <c r="QQQ1" s="182"/>
      <c r="QQR1" s="182"/>
      <c r="QQS1" s="182"/>
      <c r="QQT1" s="182"/>
      <c r="QQU1" s="182"/>
      <c r="QQV1" s="182"/>
      <c r="QQW1" s="182"/>
      <c r="QQX1" s="182"/>
      <c r="QQY1" s="182"/>
      <c r="QQZ1" s="182"/>
      <c r="QRA1" s="182"/>
      <c r="QRB1" s="182"/>
      <c r="QRC1" s="182"/>
      <c r="QRD1" s="182"/>
      <c r="QRE1" s="182"/>
      <c r="QRF1" s="182"/>
      <c r="QRG1" s="182"/>
      <c r="QRH1" s="182"/>
      <c r="QRI1" s="182"/>
      <c r="QRJ1" s="182"/>
      <c r="QRK1" s="182"/>
      <c r="QRL1" s="182"/>
      <c r="QRM1" s="182"/>
      <c r="QRN1" s="182"/>
      <c r="QRO1" s="182"/>
      <c r="QRP1" s="182"/>
      <c r="QRQ1" s="182"/>
      <c r="QRR1" s="182"/>
      <c r="QRS1" s="182"/>
      <c r="QRT1" s="182"/>
      <c r="QRU1" s="182"/>
      <c r="QRV1" s="182"/>
      <c r="QRW1" s="182"/>
      <c r="QRX1" s="182"/>
      <c r="QRY1" s="182"/>
      <c r="QRZ1" s="182"/>
      <c r="QSA1" s="182"/>
      <c r="QSB1" s="182"/>
      <c r="QSC1" s="182"/>
      <c r="QSD1" s="182"/>
      <c r="QSE1" s="182"/>
      <c r="QSF1" s="182"/>
      <c r="QSG1" s="182"/>
      <c r="QSH1" s="182"/>
      <c r="QSI1" s="182"/>
      <c r="QSJ1" s="182"/>
      <c r="QSK1" s="182"/>
      <c r="QSL1" s="182"/>
      <c r="QSM1" s="182"/>
      <c r="QSN1" s="182"/>
      <c r="QSO1" s="182"/>
      <c r="QSP1" s="182"/>
      <c r="QSQ1" s="182"/>
      <c r="QSR1" s="182"/>
      <c r="QSS1" s="182"/>
      <c r="QST1" s="182"/>
      <c r="QSU1" s="182"/>
      <c r="QSV1" s="182"/>
      <c r="QSW1" s="182"/>
      <c r="QSX1" s="182"/>
      <c r="QSY1" s="182"/>
      <c r="QSZ1" s="182"/>
      <c r="QTA1" s="182"/>
      <c r="QTB1" s="182"/>
      <c r="QTC1" s="182"/>
      <c r="QTD1" s="182"/>
      <c r="QTE1" s="182"/>
      <c r="QTF1" s="182"/>
      <c r="QTG1" s="182"/>
      <c r="QTH1" s="182"/>
      <c r="QTI1" s="182"/>
      <c r="QTJ1" s="182"/>
      <c r="QTK1" s="182"/>
      <c r="QTL1" s="182"/>
      <c r="QTM1" s="182"/>
      <c r="QTN1" s="182"/>
      <c r="QTO1" s="182"/>
      <c r="QTP1" s="182"/>
      <c r="QTQ1" s="182"/>
      <c r="QTR1" s="182"/>
      <c r="QTS1" s="182"/>
      <c r="QTT1" s="182"/>
      <c r="QTU1" s="182"/>
      <c r="QTV1" s="182"/>
      <c r="QTW1" s="182"/>
      <c r="QTX1" s="182"/>
      <c r="QTY1" s="182"/>
      <c r="QTZ1" s="182"/>
      <c r="QUA1" s="182"/>
      <c r="QUB1" s="182"/>
      <c r="QUC1" s="182"/>
      <c r="QUD1" s="182"/>
      <c r="QUE1" s="182"/>
      <c r="QUF1" s="182"/>
      <c r="QUG1" s="182"/>
      <c r="QUH1" s="182"/>
      <c r="QUI1" s="182"/>
      <c r="QUJ1" s="182"/>
      <c r="QUK1" s="182"/>
      <c r="QUL1" s="182"/>
      <c r="QUM1" s="182"/>
      <c r="QUN1" s="182"/>
      <c r="QUO1" s="182"/>
      <c r="QUP1" s="182"/>
      <c r="QUQ1" s="182"/>
      <c r="QUR1" s="182"/>
      <c r="QUS1" s="182"/>
      <c r="QUT1" s="182"/>
      <c r="QUU1" s="182"/>
      <c r="QUV1" s="182"/>
      <c r="QUW1" s="182"/>
      <c r="QUX1" s="182"/>
      <c r="QUY1" s="182"/>
      <c r="QUZ1" s="182"/>
      <c r="QVA1" s="182"/>
      <c r="QVB1" s="182"/>
      <c r="QVC1" s="182"/>
      <c r="QVD1" s="182"/>
      <c r="QVE1" s="182"/>
      <c r="QVF1" s="182"/>
      <c r="QVG1" s="182"/>
      <c r="QVH1" s="182"/>
      <c r="QVI1" s="182"/>
      <c r="QVJ1" s="182"/>
      <c r="QVK1" s="182"/>
      <c r="QVL1" s="182"/>
      <c r="QVM1" s="182"/>
      <c r="QVN1" s="182"/>
      <c r="QVO1" s="182"/>
      <c r="QVP1" s="182"/>
      <c r="QVQ1" s="182"/>
      <c r="QVR1" s="182"/>
      <c r="QVS1" s="182"/>
      <c r="QVT1" s="182"/>
      <c r="QVU1" s="182"/>
      <c r="QVV1" s="182"/>
      <c r="QVW1" s="182"/>
      <c r="QVX1" s="182"/>
      <c r="QVY1" s="182"/>
      <c r="QVZ1" s="182"/>
      <c r="QWA1" s="182"/>
      <c r="QWB1" s="182"/>
      <c r="QWC1" s="182"/>
      <c r="QWD1" s="182"/>
      <c r="QWE1" s="182"/>
      <c r="QWF1" s="182"/>
      <c r="QWG1" s="182"/>
      <c r="QWH1" s="182"/>
      <c r="QWI1" s="182"/>
      <c r="QWJ1" s="182"/>
      <c r="QWK1" s="182"/>
      <c r="QWL1" s="182"/>
      <c r="QWM1" s="182"/>
      <c r="QWN1" s="182"/>
      <c r="QWO1" s="182"/>
      <c r="QWP1" s="182"/>
      <c r="QWQ1" s="182"/>
      <c r="QWR1" s="182"/>
      <c r="QWS1" s="182"/>
      <c r="QWT1" s="182"/>
      <c r="QWU1" s="182"/>
      <c r="QWV1" s="182"/>
      <c r="QWW1" s="182"/>
      <c r="QWX1" s="182"/>
      <c r="QWY1" s="182"/>
      <c r="QWZ1" s="182"/>
      <c r="QXA1" s="182"/>
      <c r="QXB1" s="182"/>
      <c r="QXC1" s="182"/>
      <c r="QXD1" s="182"/>
      <c r="QXE1" s="182"/>
      <c r="QXF1" s="182"/>
      <c r="QXG1" s="182"/>
      <c r="QXH1" s="182"/>
      <c r="QXI1" s="182"/>
      <c r="QXJ1" s="182"/>
      <c r="QXK1" s="182"/>
      <c r="QXL1" s="182"/>
      <c r="QXM1" s="182"/>
      <c r="QXN1" s="182"/>
      <c r="QXO1" s="182"/>
      <c r="QXP1" s="182"/>
      <c r="QXQ1" s="182"/>
      <c r="QXR1" s="182"/>
      <c r="QXS1" s="182"/>
      <c r="QXT1" s="182"/>
      <c r="QXU1" s="182"/>
      <c r="QXV1" s="182"/>
      <c r="QXW1" s="182"/>
      <c r="QXX1" s="182"/>
      <c r="QXY1" s="182"/>
      <c r="QXZ1" s="182"/>
      <c r="QYA1" s="182"/>
      <c r="QYB1" s="182"/>
      <c r="QYC1" s="182"/>
      <c r="QYD1" s="182"/>
      <c r="QYE1" s="182"/>
      <c r="QYF1" s="182"/>
      <c r="QYG1" s="182"/>
      <c r="QYH1" s="182"/>
      <c r="QYI1" s="182"/>
      <c r="QYJ1" s="182"/>
      <c r="QYK1" s="182"/>
      <c r="QYL1" s="182"/>
      <c r="QYM1" s="182"/>
      <c r="QYN1" s="182"/>
      <c r="QYO1" s="182"/>
      <c r="QYP1" s="182"/>
      <c r="QYQ1" s="182"/>
      <c r="QYR1" s="182"/>
      <c r="QYS1" s="182"/>
      <c r="QYT1" s="182"/>
      <c r="QYU1" s="182"/>
      <c r="QYV1" s="182"/>
      <c r="QYW1" s="182"/>
      <c r="QYX1" s="182"/>
      <c r="QYY1" s="182"/>
      <c r="QYZ1" s="182"/>
      <c r="QZA1" s="182"/>
      <c r="QZB1" s="182"/>
      <c r="QZC1" s="182"/>
      <c r="QZD1" s="182"/>
      <c r="QZE1" s="182"/>
      <c r="QZF1" s="182"/>
      <c r="QZG1" s="182"/>
      <c r="QZH1" s="182"/>
      <c r="QZI1" s="182"/>
      <c r="QZJ1" s="182"/>
      <c r="QZK1" s="182"/>
      <c r="QZL1" s="182"/>
      <c r="QZM1" s="182"/>
      <c r="QZN1" s="182"/>
      <c r="QZO1" s="182"/>
      <c r="QZP1" s="182"/>
      <c r="QZQ1" s="182"/>
      <c r="QZR1" s="182"/>
      <c r="QZS1" s="182"/>
      <c r="QZT1" s="182"/>
      <c r="QZU1" s="182"/>
      <c r="QZV1" s="182"/>
      <c r="QZW1" s="182"/>
      <c r="QZX1" s="182"/>
      <c r="QZY1" s="182"/>
      <c r="QZZ1" s="182"/>
      <c r="RAA1" s="182"/>
      <c r="RAB1" s="182"/>
      <c r="RAC1" s="182"/>
      <c r="RAD1" s="182"/>
      <c r="RAE1" s="182"/>
      <c r="RAF1" s="182"/>
      <c r="RAG1" s="182"/>
      <c r="RAH1" s="182"/>
      <c r="RAI1" s="182"/>
      <c r="RAJ1" s="182"/>
      <c r="RAK1" s="182"/>
      <c r="RAL1" s="182"/>
      <c r="RAM1" s="182"/>
      <c r="RAN1" s="182"/>
      <c r="RAO1" s="182"/>
      <c r="RAP1" s="182"/>
      <c r="RAQ1" s="182"/>
      <c r="RAR1" s="182"/>
      <c r="RAS1" s="182"/>
      <c r="RAT1" s="182"/>
      <c r="RAU1" s="182"/>
      <c r="RAV1" s="182"/>
      <c r="RAW1" s="182"/>
      <c r="RAX1" s="182"/>
      <c r="RAY1" s="182"/>
      <c r="RAZ1" s="182"/>
      <c r="RBA1" s="182"/>
      <c r="RBB1" s="182"/>
      <c r="RBC1" s="182"/>
      <c r="RBD1" s="182"/>
      <c r="RBE1" s="182"/>
      <c r="RBF1" s="182"/>
      <c r="RBG1" s="182"/>
      <c r="RBH1" s="182"/>
      <c r="RBI1" s="182"/>
      <c r="RBJ1" s="182"/>
      <c r="RBK1" s="182"/>
      <c r="RBL1" s="182"/>
      <c r="RBM1" s="182"/>
      <c r="RBN1" s="182"/>
      <c r="RBO1" s="182"/>
      <c r="RBP1" s="182"/>
      <c r="RBQ1" s="182"/>
      <c r="RBR1" s="182"/>
      <c r="RBS1" s="182"/>
      <c r="RBT1" s="182"/>
      <c r="RBU1" s="182"/>
      <c r="RBV1" s="182"/>
      <c r="RBW1" s="182"/>
      <c r="RBX1" s="182"/>
      <c r="RBY1" s="182"/>
      <c r="RBZ1" s="182"/>
      <c r="RCA1" s="182"/>
      <c r="RCB1" s="182"/>
      <c r="RCC1" s="182"/>
      <c r="RCD1" s="182"/>
      <c r="RCE1" s="182"/>
      <c r="RCF1" s="182"/>
      <c r="RCG1" s="182"/>
      <c r="RCH1" s="182"/>
      <c r="RCI1" s="182"/>
      <c r="RCJ1" s="182"/>
      <c r="RCK1" s="182"/>
      <c r="RCL1" s="182"/>
      <c r="RCM1" s="182"/>
      <c r="RCN1" s="182"/>
      <c r="RCO1" s="182"/>
      <c r="RCP1" s="182"/>
      <c r="RCQ1" s="182"/>
      <c r="RCR1" s="182"/>
      <c r="RCS1" s="182"/>
      <c r="RCT1" s="182"/>
      <c r="RCU1" s="182"/>
      <c r="RCV1" s="182"/>
      <c r="RCW1" s="182"/>
      <c r="RCX1" s="182"/>
      <c r="RCY1" s="182"/>
      <c r="RCZ1" s="182"/>
      <c r="RDA1" s="182"/>
      <c r="RDB1" s="182"/>
      <c r="RDC1" s="182"/>
      <c r="RDD1" s="182"/>
      <c r="RDE1" s="182"/>
      <c r="RDF1" s="182"/>
      <c r="RDG1" s="182"/>
      <c r="RDH1" s="182"/>
      <c r="RDI1" s="182"/>
      <c r="RDJ1" s="182"/>
      <c r="RDK1" s="182"/>
      <c r="RDL1" s="182"/>
      <c r="RDM1" s="182"/>
      <c r="RDN1" s="182"/>
      <c r="RDO1" s="182"/>
      <c r="RDP1" s="182"/>
      <c r="RDQ1" s="182"/>
      <c r="RDR1" s="182"/>
      <c r="RDS1" s="182"/>
      <c r="RDT1" s="182"/>
      <c r="RDU1" s="182"/>
      <c r="RDV1" s="182"/>
      <c r="RDW1" s="182"/>
      <c r="RDX1" s="182"/>
      <c r="RDY1" s="182"/>
      <c r="RDZ1" s="182"/>
      <c r="REA1" s="182"/>
      <c r="REB1" s="182"/>
      <c r="REC1" s="182"/>
      <c r="RED1" s="182"/>
      <c r="REE1" s="182"/>
      <c r="REF1" s="182"/>
      <c r="REG1" s="182"/>
      <c r="REH1" s="182"/>
      <c r="REI1" s="182"/>
      <c r="REJ1" s="182"/>
      <c r="REK1" s="182"/>
      <c r="REL1" s="182"/>
      <c r="REM1" s="182"/>
      <c r="REN1" s="182"/>
      <c r="REO1" s="182"/>
      <c r="REP1" s="182"/>
      <c r="REQ1" s="182"/>
      <c r="RER1" s="182"/>
      <c r="RES1" s="182"/>
      <c r="RET1" s="182"/>
      <c r="REU1" s="182"/>
      <c r="REV1" s="182"/>
      <c r="REW1" s="182"/>
      <c r="REX1" s="182"/>
      <c r="REY1" s="182"/>
      <c r="REZ1" s="182"/>
      <c r="RFA1" s="182"/>
      <c r="RFB1" s="182"/>
      <c r="RFC1" s="182"/>
      <c r="RFD1" s="182"/>
      <c r="RFE1" s="182"/>
      <c r="RFF1" s="182"/>
      <c r="RFG1" s="182"/>
      <c r="RFH1" s="182"/>
      <c r="RFI1" s="182"/>
      <c r="RFJ1" s="182"/>
      <c r="RFK1" s="182"/>
      <c r="RFL1" s="182"/>
      <c r="RFM1" s="182"/>
      <c r="RFN1" s="182"/>
      <c r="RFO1" s="182"/>
      <c r="RFP1" s="182"/>
      <c r="RFQ1" s="182"/>
      <c r="RFR1" s="182"/>
      <c r="RFS1" s="182"/>
      <c r="RFT1" s="182"/>
      <c r="RFU1" s="182"/>
      <c r="RFV1" s="182"/>
      <c r="RFW1" s="182"/>
      <c r="RFX1" s="182"/>
      <c r="RFY1" s="182"/>
      <c r="RFZ1" s="182"/>
      <c r="RGA1" s="182"/>
      <c r="RGB1" s="182"/>
      <c r="RGC1" s="182"/>
      <c r="RGD1" s="182"/>
      <c r="RGE1" s="182"/>
      <c r="RGF1" s="182"/>
      <c r="RGG1" s="182"/>
      <c r="RGH1" s="182"/>
      <c r="RGI1" s="182"/>
      <c r="RGJ1" s="182"/>
      <c r="RGK1" s="182"/>
      <c r="RGL1" s="182"/>
      <c r="RGM1" s="182"/>
      <c r="RGN1" s="182"/>
      <c r="RGO1" s="182"/>
      <c r="RGP1" s="182"/>
      <c r="RGQ1" s="182"/>
      <c r="RGR1" s="182"/>
      <c r="RGS1" s="182"/>
      <c r="RGT1" s="182"/>
      <c r="RGU1" s="182"/>
      <c r="RGV1" s="182"/>
      <c r="RGW1" s="182"/>
      <c r="RGX1" s="182"/>
      <c r="RGY1" s="182"/>
      <c r="RGZ1" s="182"/>
      <c r="RHA1" s="182"/>
      <c r="RHB1" s="182"/>
      <c r="RHC1" s="182"/>
      <c r="RHD1" s="182"/>
      <c r="RHE1" s="182"/>
      <c r="RHF1" s="182"/>
      <c r="RHG1" s="182"/>
      <c r="RHH1" s="182"/>
      <c r="RHI1" s="182"/>
      <c r="RHJ1" s="182"/>
      <c r="RHK1" s="182"/>
      <c r="RHL1" s="182"/>
      <c r="RHM1" s="182"/>
      <c r="RHN1" s="182"/>
      <c r="RHO1" s="182"/>
      <c r="RHP1" s="182"/>
      <c r="RHQ1" s="182"/>
      <c r="RHR1" s="182"/>
      <c r="RHS1" s="182"/>
      <c r="RHT1" s="182"/>
      <c r="RHU1" s="182"/>
      <c r="RHV1" s="182"/>
      <c r="RHW1" s="182"/>
      <c r="RHX1" s="182"/>
      <c r="RHY1" s="182"/>
      <c r="RHZ1" s="182"/>
      <c r="RIA1" s="182"/>
      <c r="RIB1" s="182"/>
      <c r="RIC1" s="182"/>
      <c r="RID1" s="182"/>
      <c r="RIE1" s="182"/>
      <c r="RIF1" s="182"/>
      <c r="RIG1" s="182"/>
      <c r="RIH1" s="182"/>
      <c r="RII1" s="182"/>
      <c r="RIJ1" s="182"/>
      <c r="RIK1" s="182"/>
      <c r="RIL1" s="182"/>
      <c r="RIM1" s="182"/>
      <c r="RIN1" s="182"/>
      <c r="RIO1" s="182"/>
      <c r="RIP1" s="182"/>
      <c r="RIQ1" s="182"/>
      <c r="RIR1" s="182"/>
      <c r="RIS1" s="182"/>
      <c r="RIT1" s="182"/>
      <c r="RIU1" s="182"/>
      <c r="RIV1" s="182"/>
      <c r="RIW1" s="182"/>
      <c r="RIX1" s="182"/>
      <c r="RIY1" s="182"/>
      <c r="RIZ1" s="182"/>
      <c r="RJA1" s="182"/>
      <c r="RJB1" s="182"/>
      <c r="RJC1" s="182"/>
      <c r="RJD1" s="182"/>
      <c r="RJE1" s="182"/>
      <c r="RJF1" s="182"/>
      <c r="RJG1" s="182"/>
      <c r="RJH1" s="182"/>
      <c r="RJI1" s="182"/>
      <c r="RJJ1" s="182"/>
      <c r="RJK1" s="182"/>
      <c r="RJL1" s="182"/>
      <c r="RJM1" s="182"/>
      <c r="RJN1" s="182"/>
      <c r="RJO1" s="182"/>
      <c r="RJP1" s="182"/>
      <c r="RJQ1" s="182"/>
      <c r="RJR1" s="182"/>
      <c r="RJS1" s="182"/>
      <c r="RJT1" s="182"/>
      <c r="RJU1" s="182"/>
      <c r="RJV1" s="182"/>
      <c r="RJW1" s="182"/>
      <c r="RJX1" s="182"/>
      <c r="RJY1" s="182"/>
      <c r="RJZ1" s="182"/>
      <c r="RKA1" s="182"/>
      <c r="RKB1" s="182"/>
      <c r="RKC1" s="182"/>
      <c r="RKD1" s="182"/>
      <c r="RKE1" s="182"/>
      <c r="RKF1" s="182"/>
      <c r="RKG1" s="182"/>
      <c r="RKH1" s="182"/>
      <c r="RKI1" s="182"/>
      <c r="RKJ1" s="182"/>
      <c r="RKK1" s="182"/>
      <c r="RKL1" s="182"/>
      <c r="RKM1" s="182"/>
      <c r="RKN1" s="182"/>
      <c r="RKO1" s="182"/>
      <c r="RKP1" s="182"/>
      <c r="RKQ1" s="182"/>
      <c r="RKR1" s="182"/>
      <c r="RKS1" s="182"/>
      <c r="RKT1" s="182"/>
      <c r="RKU1" s="182"/>
      <c r="RKV1" s="182"/>
      <c r="RKW1" s="182"/>
      <c r="RKX1" s="182"/>
      <c r="RKY1" s="182"/>
      <c r="RKZ1" s="182"/>
      <c r="RLA1" s="182"/>
      <c r="RLB1" s="182"/>
      <c r="RLC1" s="182"/>
      <c r="RLD1" s="182"/>
      <c r="RLE1" s="182"/>
      <c r="RLF1" s="182"/>
      <c r="RLG1" s="182"/>
      <c r="RLH1" s="182"/>
      <c r="RLI1" s="182"/>
      <c r="RLJ1" s="182"/>
      <c r="RLK1" s="182"/>
      <c r="RLL1" s="182"/>
      <c r="RLM1" s="182"/>
      <c r="RLN1" s="182"/>
      <c r="RLO1" s="182"/>
      <c r="RLP1" s="182"/>
      <c r="RLQ1" s="182"/>
      <c r="RLR1" s="182"/>
      <c r="RLS1" s="182"/>
      <c r="RLT1" s="182"/>
      <c r="RLU1" s="182"/>
      <c r="RLV1" s="182"/>
      <c r="RLW1" s="182"/>
      <c r="RLX1" s="182"/>
      <c r="RLY1" s="182"/>
      <c r="RLZ1" s="182"/>
      <c r="RMA1" s="182"/>
      <c r="RMB1" s="182"/>
      <c r="RMC1" s="182"/>
      <c r="RMD1" s="182"/>
      <c r="RME1" s="182"/>
      <c r="RMF1" s="182"/>
      <c r="RMG1" s="182"/>
      <c r="RMH1" s="182"/>
      <c r="RMI1" s="182"/>
      <c r="RMJ1" s="182"/>
      <c r="RMK1" s="182"/>
      <c r="RML1" s="182"/>
      <c r="RMM1" s="182"/>
      <c r="RMN1" s="182"/>
      <c r="RMO1" s="182"/>
      <c r="RMP1" s="182"/>
      <c r="RMQ1" s="182"/>
      <c r="RMR1" s="182"/>
      <c r="RMS1" s="182"/>
      <c r="RMT1" s="182"/>
      <c r="RMU1" s="182"/>
      <c r="RMV1" s="182"/>
      <c r="RMW1" s="182"/>
      <c r="RMX1" s="182"/>
      <c r="RMY1" s="182"/>
      <c r="RMZ1" s="182"/>
      <c r="RNA1" s="182"/>
      <c r="RNB1" s="182"/>
      <c r="RNC1" s="182"/>
      <c r="RND1" s="182"/>
      <c r="RNE1" s="182"/>
      <c r="RNF1" s="182"/>
      <c r="RNG1" s="182"/>
      <c r="RNH1" s="182"/>
      <c r="RNI1" s="182"/>
      <c r="RNJ1" s="182"/>
      <c r="RNK1" s="182"/>
      <c r="RNL1" s="182"/>
      <c r="RNM1" s="182"/>
      <c r="RNN1" s="182"/>
      <c r="RNO1" s="182"/>
      <c r="RNP1" s="182"/>
      <c r="RNQ1" s="182"/>
      <c r="RNR1" s="182"/>
      <c r="RNS1" s="182"/>
      <c r="RNT1" s="182"/>
      <c r="RNU1" s="182"/>
      <c r="RNV1" s="182"/>
      <c r="RNW1" s="182"/>
      <c r="RNX1" s="182"/>
      <c r="RNY1" s="182"/>
      <c r="RNZ1" s="182"/>
      <c r="ROA1" s="182"/>
      <c r="ROB1" s="182"/>
      <c r="ROC1" s="182"/>
      <c r="ROD1" s="182"/>
      <c r="ROE1" s="182"/>
      <c r="ROF1" s="182"/>
      <c r="ROG1" s="182"/>
      <c r="ROH1" s="182"/>
      <c r="ROI1" s="182"/>
      <c r="ROJ1" s="182"/>
      <c r="ROK1" s="182"/>
      <c r="ROL1" s="182"/>
      <c r="ROM1" s="182"/>
      <c r="RON1" s="182"/>
      <c r="ROO1" s="182"/>
      <c r="ROP1" s="182"/>
      <c r="ROQ1" s="182"/>
      <c r="ROR1" s="182"/>
      <c r="ROS1" s="182"/>
      <c r="ROT1" s="182"/>
      <c r="ROU1" s="182"/>
      <c r="ROV1" s="182"/>
      <c r="ROW1" s="182"/>
      <c r="ROX1" s="182"/>
      <c r="ROY1" s="182"/>
      <c r="ROZ1" s="182"/>
      <c r="RPA1" s="182"/>
      <c r="RPB1" s="182"/>
      <c r="RPC1" s="182"/>
      <c r="RPD1" s="182"/>
      <c r="RPE1" s="182"/>
      <c r="RPF1" s="182"/>
      <c r="RPG1" s="182"/>
      <c r="RPH1" s="182"/>
      <c r="RPI1" s="182"/>
      <c r="RPJ1" s="182"/>
      <c r="RPK1" s="182"/>
      <c r="RPL1" s="182"/>
      <c r="RPM1" s="182"/>
      <c r="RPN1" s="182"/>
      <c r="RPO1" s="182"/>
      <c r="RPP1" s="182"/>
      <c r="RPQ1" s="182"/>
      <c r="RPR1" s="182"/>
      <c r="RPS1" s="182"/>
      <c r="RPT1" s="182"/>
      <c r="RPU1" s="182"/>
      <c r="RPV1" s="182"/>
      <c r="RPW1" s="182"/>
      <c r="RPX1" s="182"/>
      <c r="RPY1" s="182"/>
      <c r="RPZ1" s="182"/>
      <c r="RQA1" s="182"/>
      <c r="RQB1" s="182"/>
      <c r="RQC1" s="182"/>
      <c r="RQD1" s="182"/>
      <c r="RQE1" s="182"/>
      <c r="RQF1" s="182"/>
      <c r="RQG1" s="182"/>
      <c r="RQH1" s="182"/>
      <c r="RQI1" s="182"/>
      <c r="RQJ1" s="182"/>
      <c r="RQK1" s="182"/>
      <c r="RQL1" s="182"/>
      <c r="RQM1" s="182"/>
      <c r="RQN1" s="182"/>
      <c r="RQO1" s="182"/>
      <c r="RQP1" s="182"/>
      <c r="RQQ1" s="182"/>
      <c r="RQR1" s="182"/>
      <c r="RQS1" s="182"/>
      <c r="RQT1" s="182"/>
      <c r="RQU1" s="182"/>
      <c r="RQV1" s="182"/>
      <c r="RQW1" s="182"/>
      <c r="RQX1" s="182"/>
      <c r="RQY1" s="182"/>
      <c r="RQZ1" s="182"/>
      <c r="RRA1" s="182"/>
      <c r="RRB1" s="182"/>
      <c r="RRC1" s="182"/>
      <c r="RRD1" s="182"/>
      <c r="RRE1" s="182"/>
      <c r="RRF1" s="182"/>
      <c r="RRG1" s="182"/>
      <c r="RRH1" s="182"/>
      <c r="RRI1" s="182"/>
      <c r="RRJ1" s="182"/>
      <c r="RRK1" s="182"/>
      <c r="RRL1" s="182"/>
      <c r="RRM1" s="182"/>
      <c r="RRN1" s="182"/>
      <c r="RRO1" s="182"/>
      <c r="RRP1" s="182"/>
      <c r="RRQ1" s="182"/>
      <c r="RRR1" s="182"/>
      <c r="RRS1" s="182"/>
      <c r="RRT1" s="182"/>
      <c r="RRU1" s="182"/>
      <c r="RRV1" s="182"/>
      <c r="RRW1" s="182"/>
      <c r="RRX1" s="182"/>
      <c r="RRY1" s="182"/>
      <c r="RRZ1" s="182"/>
      <c r="RSA1" s="182"/>
      <c r="RSB1" s="182"/>
      <c r="RSC1" s="182"/>
      <c r="RSD1" s="182"/>
      <c r="RSE1" s="182"/>
      <c r="RSF1" s="182"/>
      <c r="RSG1" s="182"/>
      <c r="RSH1" s="182"/>
      <c r="RSI1" s="182"/>
      <c r="RSJ1" s="182"/>
      <c r="RSK1" s="182"/>
      <c r="RSL1" s="182"/>
      <c r="RSM1" s="182"/>
      <c r="RSN1" s="182"/>
      <c r="RSO1" s="182"/>
      <c r="RSP1" s="182"/>
      <c r="RSQ1" s="182"/>
      <c r="RSR1" s="182"/>
      <c r="RSS1" s="182"/>
      <c r="RST1" s="182"/>
      <c r="RSU1" s="182"/>
      <c r="RSV1" s="182"/>
      <c r="RSW1" s="182"/>
      <c r="RSX1" s="182"/>
      <c r="RSY1" s="182"/>
      <c r="RSZ1" s="182"/>
      <c r="RTA1" s="182"/>
      <c r="RTB1" s="182"/>
      <c r="RTC1" s="182"/>
      <c r="RTD1" s="182"/>
      <c r="RTE1" s="182"/>
      <c r="RTF1" s="182"/>
      <c r="RTG1" s="182"/>
      <c r="RTH1" s="182"/>
      <c r="RTI1" s="182"/>
      <c r="RTJ1" s="182"/>
      <c r="RTK1" s="182"/>
      <c r="RTL1" s="182"/>
      <c r="RTM1" s="182"/>
      <c r="RTN1" s="182"/>
      <c r="RTO1" s="182"/>
      <c r="RTP1" s="182"/>
      <c r="RTQ1" s="182"/>
      <c r="RTR1" s="182"/>
      <c r="RTS1" s="182"/>
      <c r="RTT1" s="182"/>
      <c r="RTU1" s="182"/>
      <c r="RTV1" s="182"/>
      <c r="RTW1" s="182"/>
      <c r="RTX1" s="182"/>
      <c r="RTY1" s="182"/>
      <c r="RTZ1" s="182"/>
      <c r="RUA1" s="182"/>
      <c r="RUB1" s="182"/>
      <c r="RUC1" s="182"/>
      <c r="RUD1" s="182"/>
      <c r="RUE1" s="182"/>
      <c r="RUF1" s="182"/>
      <c r="RUG1" s="182"/>
      <c r="RUH1" s="182"/>
      <c r="RUI1" s="182"/>
      <c r="RUJ1" s="182"/>
      <c r="RUK1" s="182"/>
      <c r="RUL1" s="182"/>
      <c r="RUM1" s="182"/>
      <c r="RUN1" s="182"/>
      <c r="RUO1" s="182"/>
      <c r="RUP1" s="182"/>
      <c r="RUQ1" s="182"/>
      <c r="RUR1" s="182"/>
      <c r="RUS1" s="182"/>
      <c r="RUT1" s="182"/>
      <c r="RUU1" s="182"/>
      <c r="RUV1" s="182"/>
      <c r="RUW1" s="182"/>
      <c r="RUX1" s="182"/>
      <c r="RUY1" s="182"/>
      <c r="RUZ1" s="182"/>
      <c r="RVA1" s="182"/>
      <c r="RVB1" s="182"/>
      <c r="RVC1" s="182"/>
      <c r="RVD1" s="182"/>
      <c r="RVE1" s="182"/>
      <c r="RVF1" s="182"/>
      <c r="RVG1" s="182"/>
      <c r="RVH1" s="182"/>
      <c r="RVI1" s="182"/>
      <c r="RVJ1" s="182"/>
      <c r="RVK1" s="182"/>
      <c r="RVL1" s="182"/>
      <c r="RVM1" s="182"/>
      <c r="RVN1" s="182"/>
      <c r="RVO1" s="182"/>
      <c r="RVP1" s="182"/>
      <c r="RVQ1" s="182"/>
      <c r="RVR1" s="182"/>
      <c r="RVS1" s="182"/>
      <c r="RVT1" s="182"/>
      <c r="RVU1" s="182"/>
      <c r="RVV1" s="182"/>
      <c r="RVW1" s="182"/>
      <c r="RVX1" s="182"/>
      <c r="RVY1" s="182"/>
      <c r="RVZ1" s="182"/>
      <c r="RWA1" s="182"/>
      <c r="RWB1" s="182"/>
      <c r="RWC1" s="182"/>
      <c r="RWD1" s="182"/>
      <c r="RWE1" s="182"/>
      <c r="RWF1" s="182"/>
      <c r="RWG1" s="182"/>
      <c r="RWH1" s="182"/>
      <c r="RWI1" s="182"/>
      <c r="RWJ1" s="182"/>
      <c r="RWK1" s="182"/>
      <c r="RWL1" s="182"/>
      <c r="RWM1" s="182"/>
      <c r="RWN1" s="182"/>
      <c r="RWO1" s="182"/>
      <c r="RWP1" s="182"/>
      <c r="RWQ1" s="182"/>
      <c r="RWR1" s="182"/>
      <c r="RWS1" s="182"/>
      <c r="RWT1" s="182"/>
      <c r="RWU1" s="182"/>
      <c r="RWV1" s="182"/>
      <c r="RWW1" s="182"/>
      <c r="RWX1" s="182"/>
      <c r="RWY1" s="182"/>
      <c r="RWZ1" s="182"/>
      <c r="RXA1" s="182"/>
      <c r="RXB1" s="182"/>
      <c r="RXC1" s="182"/>
      <c r="RXD1" s="182"/>
      <c r="RXE1" s="182"/>
      <c r="RXF1" s="182"/>
      <c r="RXG1" s="182"/>
      <c r="RXH1" s="182"/>
      <c r="RXI1" s="182"/>
      <c r="RXJ1" s="182"/>
      <c r="RXK1" s="182"/>
      <c r="RXL1" s="182"/>
      <c r="RXM1" s="182"/>
      <c r="RXN1" s="182"/>
      <c r="RXO1" s="182"/>
      <c r="RXP1" s="182"/>
      <c r="RXQ1" s="182"/>
      <c r="RXR1" s="182"/>
      <c r="RXS1" s="182"/>
      <c r="RXT1" s="182"/>
      <c r="RXU1" s="182"/>
      <c r="RXV1" s="182"/>
      <c r="RXW1" s="182"/>
      <c r="RXX1" s="182"/>
      <c r="RXY1" s="182"/>
      <c r="RXZ1" s="182"/>
      <c r="RYA1" s="182"/>
      <c r="RYB1" s="182"/>
      <c r="RYC1" s="182"/>
      <c r="RYD1" s="182"/>
      <c r="RYE1" s="182"/>
      <c r="RYF1" s="182"/>
      <c r="RYG1" s="182"/>
      <c r="RYH1" s="182"/>
      <c r="RYI1" s="182"/>
      <c r="RYJ1" s="182"/>
      <c r="RYK1" s="182"/>
      <c r="RYL1" s="182"/>
      <c r="RYM1" s="182"/>
      <c r="RYN1" s="182"/>
      <c r="RYO1" s="182"/>
      <c r="RYP1" s="182"/>
      <c r="RYQ1" s="182"/>
      <c r="RYR1" s="182"/>
      <c r="RYS1" s="182"/>
      <c r="RYT1" s="182"/>
      <c r="RYU1" s="182"/>
      <c r="RYV1" s="182"/>
      <c r="RYW1" s="182"/>
      <c r="RYX1" s="182"/>
      <c r="RYY1" s="182"/>
      <c r="RYZ1" s="182"/>
      <c r="RZA1" s="182"/>
      <c r="RZB1" s="182"/>
      <c r="RZC1" s="182"/>
      <c r="RZD1" s="182"/>
      <c r="RZE1" s="182"/>
      <c r="RZF1" s="182"/>
      <c r="RZG1" s="182"/>
      <c r="RZH1" s="182"/>
      <c r="RZI1" s="182"/>
      <c r="RZJ1" s="182"/>
      <c r="RZK1" s="182"/>
      <c r="RZL1" s="182"/>
      <c r="RZM1" s="182"/>
      <c r="RZN1" s="182"/>
      <c r="RZO1" s="182"/>
      <c r="RZP1" s="182"/>
      <c r="RZQ1" s="182"/>
      <c r="RZR1" s="182"/>
      <c r="RZS1" s="182"/>
      <c r="RZT1" s="182"/>
      <c r="RZU1" s="182"/>
      <c r="RZV1" s="182"/>
      <c r="RZW1" s="182"/>
      <c r="RZX1" s="182"/>
      <c r="RZY1" s="182"/>
      <c r="RZZ1" s="182"/>
      <c r="SAA1" s="182"/>
      <c r="SAB1" s="182"/>
      <c r="SAC1" s="182"/>
      <c r="SAD1" s="182"/>
      <c r="SAE1" s="182"/>
      <c r="SAF1" s="182"/>
      <c r="SAG1" s="182"/>
      <c r="SAH1" s="182"/>
      <c r="SAI1" s="182"/>
      <c r="SAJ1" s="182"/>
      <c r="SAK1" s="182"/>
      <c r="SAL1" s="182"/>
      <c r="SAM1" s="182"/>
      <c r="SAN1" s="182"/>
      <c r="SAO1" s="182"/>
      <c r="SAP1" s="182"/>
      <c r="SAQ1" s="182"/>
      <c r="SAR1" s="182"/>
      <c r="SAS1" s="182"/>
      <c r="SAT1" s="182"/>
      <c r="SAU1" s="182"/>
      <c r="SAV1" s="182"/>
      <c r="SAW1" s="182"/>
      <c r="SAX1" s="182"/>
      <c r="SAY1" s="182"/>
      <c r="SAZ1" s="182"/>
      <c r="SBA1" s="182"/>
      <c r="SBB1" s="182"/>
      <c r="SBC1" s="182"/>
      <c r="SBD1" s="182"/>
      <c r="SBE1" s="182"/>
      <c r="SBF1" s="182"/>
      <c r="SBG1" s="182"/>
      <c r="SBH1" s="182"/>
      <c r="SBI1" s="182"/>
      <c r="SBJ1" s="182"/>
      <c r="SBK1" s="182"/>
      <c r="SBL1" s="182"/>
      <c r="SBM1" s="182"/>
      <c r="SBN1" s="182"/>
      <c r="SBO1" s="182"/>
      <c r="SBP1" s="182"/>
      <c r="SBQ1" s="182"/>
      <c r="SBR1" s="182"/>
      <c r="SBS1" s="182"/>
      <c r="SBT1" s="182"/>
      <c r="SBU1" s="182"/>
      <c r="SBV1" s="182"/>
      <c r="SBW1" s="182"/>
      <c r="SBX1" s="182"/>
      <c r="SBY1" s="182"/>
      <c r="SBZ1" s="182"/>
      <c r="SCA1" s="182"/>
      <c r="SCB1" s="182"/>
      <c r="SCC1" s="182"/>
      <c r="SCD1" s="182"/>
      <c r="SCE1" s="182"/>
      <c r="SCF1" s="182"/>
      <c r="SCG1" s="182"/>
      <c r="SCH1" s="182"/>
      <c r="SCI1" s="182"/>
      <c r="SCJ1" s="182"/>
      <c r="SCK1" s="182"/>
      <c r="SCL1" s="182"/>
      <c r="SCM1" s="182"/>
      <c r="SCN1" s="182"/>
      <c r="SCO1" s="182"/>
      <c r="SCP1" s="182"/>
      <c r="SCQ1" s="182"/>
      <c r="SCR1" s="182"/>
      <c r="SCS1" s="182"/>
      <c r="SCT1" s="182"/>
      <c r="SCU1" s="182"/>
      <c r="SCV1" s="182"/>
      <c r="SCW1" s="182"/>
      <c r="SCX1" s="182"/>
      <c r="SCY1" s="182"/>
      <c r="SCZ1" s="182"/>
      <c r="SDA1" s="182"/>
      <c r="SDB1" s="182"/>
      <c r="SDC1" s="182"/>
      <c r="SDD1" s="182"/>
      <c r="SDE1" s="182"/>
      <c r="SDF1" s="182"/>
      <c r="SDG1" s="182"/>
      <c r="SDH1" s="182"/>
      <c r="SDI1" s="182"/>
      <c r="SDJ1" s="182"/>
      <c r="SDK1" s="182"/>
      <c r="SDL1" s="182"/>
      <c r="SDM1" s="182"/>
      <c r="SDN1" s="182"/>
      <c r="SDO1" s="182"/>
      <c r="SDP1" s="182"/>
      <c r="SDQ1" s="182"/>
      <c r="SDR1" s="182"/>
      <c r="SDS1" s="182"/>
      <c r="SDT1" s="182"/>
      <c r="SDU1" s="182"/>
      <c r="SDV1" s="182"/>
      <c r="SDW1" s="182"/>
      <c r="SDX1" s="182"/>
      <c r="SDY1" s="182"/>
      <c r="SDZ1" s="182"/>
      <c r="SEA1" s="182"/>
      <c r="SEB1" s="182"/>
      <c r="SEC1" s="182"/>
      <c r="SED1" s="182"/>
      <c r="SEE1" s="182"/>
      <c r="SEF1" s="182"/>
      <c r="SEG1" s="182"/>
      <c r="SEH1" s="182"/>
      <c r="SEI1" s="182"/>
      <c r="SEJ1" s="182"/>
      <c r="SEK1" s="182"/>
      <c r="SEL1" s="182"/>
      <c r="SEM1" s="182"/>
      <c r="SEN1" s="182"/>
      <c r="SEO1" s="182"/>
      <c r="SEP1" s="182"/>
      <c r="SEQ1" s="182"/>
      <c r="SER1" s="182"/>
      <c r="SES1" s="182"/>
      <c r="SET1" s="182"/>
      <c r="SEU1" s="182"/>
      <c r="SEV1" s="182"/>
      <c r="SEW1" s="182"/>
      <c r="SEX1" s="182"/>
      <c r="SEY1" s="182"/>
      <c r="SEZ1" s="182"/>
      <c r="SFA1" s="182"/>
      <c r="SFB1" s="182"/>
      <c r="SFC1" s="182"/>
      <c r="SFD1" s="182"/>
      <c r="SFE1" s="182"/>
      <c r="SFF1" s="182"/>
      <c r="SFG1" s="182"/>
      <c r="SFH1" s="182"/>
      <c r="SFI1" s="182"/>
      <c r="SFJ1" s="182"/>
      <c r="SFK1" s="182"/>
      <c r="SFL1" s="182"/>
      <c r="SFM1" s="182"/>
      <c r="SFN1" s="182"/>
      <c r="SFO1" s="182"/>
      <c r="SFP1" s="182"/>
      <c r="SFQ1" s="182"/>
      <c r="SFR1" s="182"/>
      <c r="SFS1" s="182"/>
      <c r="SFT1" s="182"/>
      <c r="SFU1" s="182"/>
      <c r="SFV1" s="182"/>
      <c r="SFW1" s="182"/>
      <c r="SFX1" s="182"/>
      <c r="SFY1" s="182"/>
      <c r="SFZ1" s="182"/>
      <c r="SGA1" s="182"/>
      <c r="SGB1" s="182"/>
      <c r="SGC1" s="182"/>
      <c r="SGD1" s="182"/>
      <c r="SGE1" s="182"/>
      <c r="SGF1" s="182"/>
      <c r="SGG1" s="182"/>
      <c r="SGH1" s="182"/>
      <c r="SGI1" s="182"/>
      <c r="SGJ1" s="182"/>
      <c r="SGK1" s="182"/>
      <c r="SGL1" s="182"/>
      <c r="SGM1" s="182"/>
      <c r="SGN1" s="182"/>
      <c r="SGO1" s="182"/>
      <c r="SGP1" s="182"/>
      <c r="SGQ1" s="182"/>
      <c r="SGR1" s="182"/>
      <c r="SGS1" s="182"/>
      <c r="SGT1" s="182"/>
      <c r="SGU1" s="182"/>
      <c r="SGV1" s="182"/>
      <c r="SGW1" s="182"/>
      <c r="SGX1" s="182"/>
      <c r="SGY1" s="182"/>
      <c r="SGZ1" s="182"/>
      <c r="SHA1" s="182"/>
      <c r="SHB1" s="182"/>
      <c r="SHC1" s="182"/>
      <c r="SHD1" s="182"/>
      <c r="SHE1" s="182"/>
      <c r="SHF1" s="182"/>
      <c r="SHG1" s="182"/>
      <c r="SHH1" s="182"/>
      <c r="SHI1" s="182"/>
      <c r="SHJ1" s="182"/>
      <c r="SHK1" s="182"/>
      <c r="SHL1" s="182"/>
      <c r="SHM1" s="182"/>
      <c r="SHN1" s="182"/>
      <c r="SHO1" s="182"/>
      <c r="SHP1" s="182"/>
      <c r="SHQ1" s="182"/>
      <c r="SHR1" s="182"/>
      <c r="SHS1" s="182"/>
      <c r="SHT1" s="182"/>
      <c r="SHU1" s="182"/>
      <c r="SHV1" s="182"/>
      <c r="SHW1" s="182"/>
      <c r="SHX1" s="182"/>
      <c r="SHY1" s="182"/>
      <c r="SHZ1" s="182"/>
      <c r="SIA1" s="182"/>
      <c r="SIB1" s="182"/>
      <c r="SIC1" s="182"/>
      <c r="SID1" s="182"/>
      <c r="SIE1" s="182"/>
      <c r="SIF1" s="182"/>
      <c r="SIG1" s="182"/>
      <c r="SIH1" s="182"/>
      <c r="SII1" s="182"/>
      <c r="SIJ1" s="182"/>
      <c r="SIK1" s="182"/>
      <c r="SIL1" s="182"/>
      <c r="SIM1" s="182"/>
      <c r="SIN1" s="182"/>
      <c r="SIO1" s="182"/>
      <c r="SIP1" s="182"/>
      <c r="SIQ1" s="182"/>
      <c r="SIR1" s="182"/>
      <c r="SIS1" s="182"/>
      <c r="SIT1" s="182"/>
      <c r="SIU1" s="182"/>
      <c r="SIV1" s="182"/>
      <c r="SIW1" s="182"/>
      <c r="SIX1" s="182"/>
      <c r="SIY1" s="182"/>
      <c r="SIZ1" s="182"/>
      <c r="SJA1" s="182"/>
      <c r="SJB1" s="182"/>
      <c r="SJC1" s="182"/>
      <c r="SJD1" s="182"/>
      <c r="SJE1" s="182"/>
      <c r="SJF1" s="182"/>
      <c r="SJG1" s="182"/>
      <c r="SJH1" s="182"/>
      <c r="SJI1" s="182"/>
      <c r="SJJ1" s="182"/>
      <c r="SJK1" s="182"/>
      <c r="SJL1" s="182"/>
      <c r="SJM1" s="182"/>
      <c r="SJN1" s="182"/>
      <c r="SJO1" s="182"/>
      <c r="SJP1" s="182"/>
      <c r="SJQ1" s="182"/>
      <c r="SJR1" s="182"/>
      <c r="SJS1" s="182"/>
      <c r="SJT1" s="182"/>
      <c r="SJU1" s="182"/>
      <c r="SJV1" s="182"/>
      <c r="SJW1" s="182"/>
      <c r="SJX1" s="182"/>
      <c r="SJY1" s="182"/>
      <c r="SJZ1" s="182"/>
      <c r="SKA1" s="182"/>
      <c r="SKB1" s="182"/>
      <c r="SKC1" s="182"/>
      <c r="SKD1" s="182"/>
      <c r="SKE1" s="182"/>
      <c r="SKF1" s="182"/>
      <c r="SKG1" s="182"/>
      <c r="SKH1" s="182"/>
      <c r="SKI1" s="182"/>
      <c r="SKJ1" s="182"/>
      <c r="SKK1" s="182"/>
      <c r="SKL1" s="182"/>
      <c r="SKM1" s="182"/>
      <c r="SKN1" s="182"/>
      <c r="SKO1" s="182"/>
      <c r="SKP1" s="182"/>
      <c r="SKQ1" s="182"/>
      <c r="SKR1" s="182"/>
      <c r="SKS1" s="182"/>
      <c r="SKT1" s="182"/>
      <c r="SKU1" s="182"/>
      <c r="SKV1" s="182"/>
      <c r="SKW1" s="182"/>
      <c r="SKX1" s="182"/>
      <c r="SKY1" s="182"/>
      <c r="SKZ1" s="182"/>
      <c r="SLA1" s="182"/>
      <c r="SLB1" s="182"/>
      <c r="SLC1" s="182"/>
      <c r="SLD1" s="182"/>
      <c r="SLE1" s="182"/>
      <c r="SLF1" s="182"/>
      <c r="SLG1" s="182"/>
      <c r="SLH1" s="182"/>
      <c r="SLI1" s="182"/>
      <c r="SLJ1" s="182"/>
      <c r="SLK1" s="182"/>
      <c r="SLL1" s="182"/>
      <c r="SLM1" s="182"/>
      <c r="SLN1" s="182"/>
      <c r="SLO1" s="182"/>
      <c r="SLP1" s="182"/>
      <c r="SLQ1" s="182"/>
      <c r="SLR1" s="182"/>
      <c r="SLS1" s="182"/>
      <c r="SLT1" s="182"/>
      <c r="SLU1" s="182"/>
      <c r="SLV1" s="182"/>
      <c r="SLW1" s="182"/>
      <c r="SLX1" s="182"/>
      <c r="SLY1" s="182"/>
      <c r="SLZ1" s="182"/>
      <c r="SMA1" s="182"/>
      <c r="SMB1" s="182"/>
      <c r="SMC1" s="182"/>
      <c r="SMD1" s="182"/>
      <c r="SME1" s="182"/>
      <c r="SMF1" s="182"/>
      <c r="SMG1" s="182"/>
      <c r="SMH1" s="182"/>
      <c r="SMI1" s="182"/>
      <c r="SMJ1" s="182"/>
      <c r="SMK1" s="182"/>
      <c r="SML1" s="182"/>
      <c r="SMM1" s="182"/>
      <c r="SMN1" s="182"/>
      <c r="SMO1" s="182"/>
      <c r="SMP1" s="182"/>
      <c r="SMQ1" s="182"/>
      <c r="SMR1" s="182"/>
      <c r="SMS1" s="182"/>
      <c r="SMT1" s="182"/>
      <c r="SMU1" s="182"/>
      <c r="SMV1" s="182"/>
      <c r="SMW1" s="182"/>
      <c r="SMX1" s="182"/>
      <c r="SMY1" s="182"/>
      <c r="SMZ1" s="182"/>
      <c r="SNA1" s="182"/>
      <c r="SNB1" s="182"/>
      <c r="SNC1" s="182"/>
      <c r="SND1" s="182"/>
      <c r="SNE1" s="182"/>
      <c r="SNF1" s="182"/>
      <c r="SNG1" s="182"/>
      <c r="SNH1" s="182"/>
      <c r="SNI1" s="182"/>
      <c r="SNJ1" s="182"/>
      <c r="SNK1" s="182"/>
      <c r="SNL1" s="182"/>
      <c r="SNM1" s="182"/>
      <c r="SNN1" s="182"/>
      <c r="SNO1" s="182"/>
      <c r="SNP1" s="182"/>
      <c r="SNQ1" s="182"/>
      <c r="SNR1" s="182"/>
      <c r="SNS1" s="182"/>
      <c r="SNT1" s="182"/>
      <c r="SNU1" s="182"/>
      <c r="SNV1" s="182"/>
      <c r="SNW1" s="182"/>
      <c r="SNX1" s="182"/>
      <c r="SNY1" s="182"/>
      <c r="SNZ1" s="182"/>
      <c r="SOA1" s="182"/>
      <c r="SOB1" s="182"/>
      <c r="SOC1" s="182"/>
      <c r="SOD1" s="182"/>
      <c r="SOE1" s="182"/>
      <c r="SOF1" s="182"/>
      <c r="SOG1" s="182"/>
      <c r="SOH1" s="182"/>
      <c r="SOI1" s="182"/>
      <c r="SOJ1" s="182"/>
      <c r="SOK1" s="182"/>
      <c r="SOL1" s="182"/>
      <c r="SOM1" s="182"/>
      <c r="SON1" s="182"/>
      <c r="SOO1" s="182"/>
      <c r="SOP1" s="182"/>
      <c r="SOQ1" s="182"/>
      <c r="SOR1" s="182"/>
      <c r="SOS1" s="182"/>
      <c r="SOT1" s="182"/>
      <c r="SOU1" s="182"/>
      <c r="SOV1" s="182"/>
      <c r="SOW1" s="182"/>
      <c r="SOX1" s="182"/>
      <c r="SOY1" s="182"/>
      <c r="SOZ1" s="182"/>
      <c r="SPA1" s="182"/>
      <c r="SPB1" s="182"/>
      <c r="SPC1" s="182"/>
      <c r="SPD1" s="182"/>
      <c r="SPE1" s="182"/>
      <c r="SPF1" s="182"/>
      <c r="SPG1" s="182"/>
      <c r="SPH1" s="182"/>
      <c r="SPI1" s="182"/>
      <c r="SPJ1" s="182"/>
      <c r="SPK1" s="182"/>
      <c r="SPL1" s="182"/>
      <c r="SPM1" s="182"/>
      <c r="SPN1" s="182"/>
      <c r="SPO1" s="182"/>
      <c r="SPP1" s="182"/>
      <c r="SPQ1" s="182"/>
      <c r="SPR1" s="182"/>
      <c r="SPS1" s="182"/>
      <c r="SPT1" s="182"/>
      <c r="SPU1" s="182"/>
      <c r="SPV1" s="182"/>
      <c r="SPW1" s="182"/>
      <c r="SPX1" s="182"/>
      <c r="SPY1" s="182"/>
      <c r="SPZ1" s="182"/>
      <c r="SQA1" s="182"/>
      <c r="SQB1" s="182"/>
      <c r="SQC1" s="182"/>
      <c r="SQD1" s="182"/>
      <c r="SQE1" s="182"/>
      <c r="SQF1" s="182"/>
      <c r="SQG1" s="182"/>
      <c r="SQH1" s="182"/>
      <c r="SQI1" s="182"/>
      <c r="SQJ1" s="182"/>
      <c r="SQK1" s="182"/>
      <c r="SQL1" s="182"/>
      <c r="SQM1" s="182"/>
      <c r="SQN1" s="182"/>
      <c r="SQO1" s="182"/>
      <c r="SQP1" s="182"/>
      <c r="SQQ1" s="182"/>
      <c r="SQR1" s="182"/>
      <c r="SQS1" s="182"/>
      <c r="SQT1" s="182"/>
      <c r="SQU1" s="182"/>
      <c r="SQV1" s="182"/>
      <c r="SQW1" s="182"/>
      <c r="SQX1" s="182"/>
      <c r="SQY1" s="182"/>
      <c r="SQZ1" s="182"/>
      <c r="SRA1" s="182"/>
      <c r="SRB1" s="182"/>
      <c r="SRC1" s="182"/>
      <c r="SRD1" s="182"/>
      <c r="SRE1" s="182"/>
      <c r="SRF1" s="182"/>
      <c r="SRG1" s="182"/>
      <c r="SRH1" s="182"/>
      <c r="SRI1" s="182"/>
      <c r="SRJ1" s="182"/>
      <c r="SRK1" s="182"/>
      <c r="SRL1" s="182"/>
      <c r="SRM1" s="182"/>
      <c r="SRN1" s="182"/>
      <c r="SRO1" s="182"/>
      <c r="SRP1" s="182"/>
      <c r="SRQ1" s="182"/>
      <c r="SRR1" s="182"/>
      <c r="SRS1" s="182"/>
      <c r="SRT1" s="182"/>
      <c r="SRU1" s="182"/>
      <c r="SRV1" s="182"/>
      <c r="SRW1" s="182"/>
      <c r="SRX1" s="182"/>
      <c r="SRY1" s="182"/>
      <c r="SRZ1" s="182"/>
      <c r="SSA1" s="182"/>
      <c r="SSB1" s="182"/>
      <c r="SSC1" s="182"/>
      <c r="SSD1" s="182"/>
      <c r="SSE1" s="182"/>
      <c r="SSF1" s="182"/>
      <c r="SSG1" s="182"/>
      <c r="SSH1" s="182"/>
      <c r="SSI1" s="182"/>
      <c r="SSJ1" s="182"/>
      <c r="SSK1" s="182"/>
      <c r="SSL1" s="182"/>
      <c r="SSM1" s="182"/>
      <c r="SSN1" s="182"/>
      <c r="SSO1" s="182"/>
      <c r="SSP1" s="182"/>
      <c r="SSQ1" s="182"/>
      <c r="SSR1" s="182"/>
      <c r="SSS1" s="182"/>
      <c r="SST1" s="182"/>
      <c r="SSU1" s="182"/>
      <c r="SSV1" s="182"/>
      <c r="SSW1" s="182"/>
      <c r="SSX1" s="182"/>
      <c r="SSY1" s="182"/>
      <c r="SSZ1" s="182"/>
      <c r="STA1" s="182"/>
      <c r="STB1" s="182"/>
      <c r="STC1" s="182"/>
      <c r="STD1" s="182"/>
      <c r="STE1" s="182"/>
      <c r="STF1" s="182"/>
      <c r="STG1" s="182"/>
      <c r="STH1" s="182"/>
      <c r="STI1" s="182"/>
      <c r="STJ1" s="182"/>
      <c r="STK1" s="182"/>
      <c r="STL1" s="182"/>
      <c r="STM1" s="182"/>
      <c r="STN1" s="182"/>
      <c r="STO1" s="182"/>
      <c r="STP1" s="182"/>
      <c r="STQ1" s="182"/>
      <c r="STR1" s="182"/>
      <c r="STS1" s="182"/>
      <c r="STT1" s="182"/>
      <c r="STU1" s="182"/>
      <c r="STV1" s="182"/>
      <c r="STW1" s="182"/>
      <c r="STX1" s="182"/>
      <c r="STY1" s="182"/>
      <c r="STZ1" s="182"/>
      <c r="SUA1" s="182"/>
      <c r="SUB1" s="182"/>
      <c r="SUC1" s="182"/>
      <c r="SUD1" s="182"/>
      <c r="SUE1" s="182"/>
      <c r="SUF1" s="182"/>
      <c r="SUG1" s="182"/>
      <c r="SUH1" s="182"/>
      <c r="SUI1" s="182"/>
      <c r="SUJ1" s="182"/>
      <c r="SUK1" s="182"/>
      <c r="SUL1" s="182"/>
      <c r="SUM1" s="182"/>
      <c r="SUN1" s="182"/>
      <c r="SUO1" s="182"/>
      <c r="SUP1" s="182"/>
      <c r="SUQ1" s="182"/>
      <c r="SUR1" s="182"/>
      <c r="SUS1" s="182"/>
      <c r="SUT1" s="182"/>
      <c r="SUU1" s="182"/>
      <c r="SUV1" s="182"/>
      <c r="SUW1" s="182"/>
      <c r="SUX1" s="182"/>
      <c r="SUY1" s="182"/>
      <c r="SUZ1" s="182"/>
      <c r="SVA1" s="182"/>
      <c r="SVB1" s="182"/>
      <c r="SVC1" s="182"/>
      <c r="SVD1" s="182"/>
      <c r="SVE1" s="182"/>
      <c r="SVF1" s="182"/>
      <c r="SVG1" s="182"/>
      <c r="SVH1" s="182"/>
      <c r="SVI1" s="182"/>
      <c r="SVJ1" s="182"/>
      <c r="SVK1" s="182"/>
      <c r="SVL1" s="182"/>
      <c r="SVM1" s="182"/>
      <c r="SVN1" s="182"/>
      <c r="SVO1" s="182"/>
      <c r="SVP1" s="182"/>
      <c r="SVQ1" s="182"/>
      <c r="SVR1" s="182"/>
      <c r="SVS1" s="182"/>
      <c r="SVT1" s="182"/>
      <c r="SVU1" s="182"/>
      <c r="SVV1" s="182"/>
      <c r="SVW1" s="182"/>
      <c r="SVX1" s="182"/>
      <c r="SVY1" s="182"/>
      <c r="SVZ1" s="182"/>
      <c r="SWA1" s="182"/>
      <c r="SWB1" s="182"/>
      <c r="SWC1" s="182"/>
      <c r="SWD1" s="182"/>
      <c r="SWE1" s="182"/>
      <c r="SWF1" s="182"/>
      <c r="SWG1" s="182"/>
      <c r="SWH1" s="182"/>
      <c r="SWI1" s="182"/>
      <c r="SWJ1" s="182"/>
      <c r="SWK1" s="182"/>
      <c r="SWL1" s="182"/>
      <c r="SWM1" s="182"/>
      <c r="SWN1" s="182"/>
      <c r="SWO1" s="182"/>
      <c r="SWP1" s="182"/>
      <c r="SWQ1" s="182"/>
      <c r="SWR1" s="182"/>
      <c r="SWS1" s="182"/>
      <c r="SWT1" s="182"/>
      <c r="SWU1" s="182"/>
      <c r="SWV1" s="182"/>
      <c r="SWW1" s="182"/>
      <c r="SWX1" s="182"/>
      <c r="SWY1" s="182"/>
      <c r="SWZ1" s="182"/>
      <c r="SXA1" s="182"/>
      <c r="SXB1" s="182"/>
      <c r="SXC1" s="182"/>
      <c r="SXD1" s="182"/>
      <c r="SXE1" s="182"/>
      <c r="SXF1" s="182"/>
      <c r="SXG1" s="182"/>
      <c r="SXH1" s="182"/>
      <c r="SXI1" s="182"/>
      <c r="SXJ1" s="182"/>
      <c r="SXK1" s="182"/>
      <c r="SXL1" s="182"/>
      <c r="SXM1" s="182"/>
      <c r="SXN1" s="182"/>
      <c r="SXO1" s="182"/>
      <c r="SXP1" s="182"/>
      <c r="SXQ1" s="182"/>
      <c r="SXR1" s="182"/>
      <c r="SXS1" s="182"/>
      <c r="SXT1" s="182"/>
      <c r="SXU1" s="182"/>
      <c r="SXV1" s="182"/>
      <c r="SXW1" s="182"/>
      <c r="SXX1" s="182"/>
      <c r="SXY1" s="182"/>
      <c r="SXZ1" s="182"/>
      <c r="SYA1" s="182"/>
      <c r="SYB1" s="182"/>
      <c r="SYC1" s="182"/>
      <c r="SYD1" s="182"/>
      <c r="SYE1" s="182"/>
      <c r="SYF1" s="182"/>
      <c r="SYG1" s="182"/>
      <c r="SYH1" s="182"/>
      <c r="SYI1" s="182"/>
      <c r="SYJ1" s="182"/>
      <c r="SYK1" s="182"/>
      <c r="SYL1" s="182"/>
      <c r="SYM1" s="182"/>
      <c r="SYN1" s="182"/>
      <c r="SYO1" s="182"/>
      <c r="SYP1" s="182"/>
      <c r="SYQ1" s="182"/>
      <c r="SYR1" s="182"/>
      <c r="SYS1" s="182"/>
      <c r="SYT1" s="182"/>
      <c r="SYU1" s="182"/>
      <c r="SYV1" s="182"/>
      <c r="SYW1" s="182"/>
      <c r="SYX1" s="182"/>
      <c r="SYY1" s="182"/>
      <c r="SYZ1" s="182"/>
      <c r="SZA1" s="182"/>
      <c r="SZB1" s="182"/>
      <c r="SZC1" s="182"/>
      <c r="SZD1" s="182"/>
      <c r="SZE1" s="182"/>
      <c r="SZF1" s="182"/>
      <c r="SZG1" s="182"/>
      <c r="SZH1" s="182"/>
      <c r="SZI1" s="182"/>
      <c r="SZJ1" s="182"/>
      <c r="SZK1" s="182"/>
      <c r="SZL1" s="182"/>
      <c r="SZM1" s="182"/>
      <c r="SZN1" s="182"/>
      <c r="SZO1" s="182"/>
      <c r="SZP1" s="182"/>
      <c r="SZQ1" s="182"/>
      <c r="SZR1" s="182"/>
      <c r="SZS1" s="182"/>
      <c r="SZT1" s="182"/>
      <c r="SZU1" s="182"/>
      <c r="SZV1" s="182"/>
      <c r="SZW1" s="182"/>
      <c r="SZX1" s="182"/>
      <c r="SZY1" s="182"/>
      <c r="SZZ1" s="182"/>
      <c r="TAA1" s="182"/>
      <c r="TAB1" s="182"/>
      <c r="TAC1" s="182"/>
      <c r="TAD1" s="182"/>
      <c r="TAE1" s="182"/>
      <c r="TAF1" s="182"/>
      <c r="TAG1" s="182"/>
      <c r="TAH1" s="182"/>
      <c r="TAI1" s="182"/>
      <c r="TAJ1" s="182"/>
      <c r="TAK1" s="182"/>
      <c r="TAL1" s="182"/>
      <c r="TAM1" s="182"/>
      <c r="TAN1" s="182"/>
      <c r="TAO1" s="182"/>
      <c r="TAP1" s="182"/>
      <c r="TAQ1" s="182"/>
      <c r="TAR1" s="182"/>
      <c r="TAS1" s="182"/>
      <c r="TAT1" s="182"/>
      <c r="TAU1" s="182"/>
      <c r="TAV1" s="182"/>
      <c r="TAW1" s="182"/>
      <c r="TAX1" s="182"/>
      <c r="TAY1" s="182"/>
      <c r="TAZ1" s="182"/>
      <c r="TBA1" s="182"/>
      <c r="TBB1" s="182"/>
      <c r="TBC1" s="182"/>
      <c r="TBD1" s="182"/>
      <c r="TBE1" s="182"/>
      <c r="TBF1" s="182"/>
      <c r="TBG1" s="182"/>
      <c r="TBH1" s="182"/>
      <c r="TBI1" s="182"/>
      <c r="TBJ1" s="182"/>
      <c r="TBK1" s="182"/>
      <c r="TBL1" s="182"/>
      <c r="TBM1" s="182"/>
      <c r="TBN1" s="182"/>
      <c r="TBO1" s="182"/>
      <c r="TBP1" s="182"/>
      <c r="TBQ1" s="182"/>
      <c r="TBR1" s="182"/>
      <c r="TBS1" s="182"/>
      <c r="TBT1" s="182"/>
      <c r="TBU1" s="182"/>
      <c r="TBV1" s="182"/>
      <c r="TBW1" s="182"/>
      <c r="TBX1" s="182"/>
      <c r="TBY1" s="182"/>
      <c r="TBZ1" s="182"/>
      <c r="TCA1" s="182"/>
      <c r="TCB1" s="182"/>
      <c r="TCC1" s="182"/>
      <c r="TCD1" s="182"/>
      <c r="TCE1" s="182"/>
      <c r="TCF1" s="182"/>
      <c r="TCG1" s="182"/>
      <c r="TCH1" s="182"/>
      <c r="TCI1" s="182"/>
      <c r="TCJ1" s="182"/>
      <c r="TCK1" s="182"/>
      <c r="TCL1" s="182"/>
      <c r="TCM1" s="182"/>
      <c r="TCN1" s="182"/>
      <c r="TCO1" s="182"/>
      <c r="TCP1" s="182"/>
      <c r="TCQ1" s="182"/>
      <c r="TCR1" s="182"/>
      <c r="TCS1" s="182"/>
      <c r="TCT1" s="182"/>
      <c r="TCU1" s="182"/>
      <c r="TCV1" s="182"/>
      <c r="TCW1" s="182"/>
      <c r="TCX1" s="182"/>
      <c r="TCY1" s="182"/>
      <c r="TCZ1" s="182"/>
      <c r="TDA1" s="182"/>
      <c r="TDB1" s="182"/>
      <c r="TDC1" s="182"/>
      <c r="TDD1" s="182"/>
      <c r="TDE1" s="182"/>
      <c r="TDF1" s="182"/>
      <c r="TDG1" s="182"/>
      <c r="TDH1" s="182"/>
      <c r="TDI1" s="182"/>
      <c r="TDJ1" s="182"/>
      <c r="TDK1" s="182"/>
      <c r="TDL1" s="182"/>
      <c r="TDM1" s="182"/>
      <c r="TDN1" s="182"/>
      <c r="TDO1" s="182"/>
      <c r="TDP1" s="182"/>
      <c r="TDQ1" s="182"/>
      <c r="TDR1" s="182"/>
      <c r="TDS1" s="182"/>
      <c r="TDT1" s="182"/>
      <c r="TDU1" s="182"/>
      <c r="TDV1" s="182"/>
      <c r="TDW1" s="182"/>
      <c r="TDX1" s="182"/>
      <c r="TDY1" s="182"/>
      <c r="TDZ1" s="182"/>
      <c r="TEA1" s="182"/>
      <c r="TEB1" s="182"/>
      <c r="TEC1" s="182"/>
      <c r="TED1" s="182"/>
      <c r="TEE1" s="182"/>
      <c r="TEF1" s="182"/>
      <c r="TEG1" s="182"/>
      <c r="TEH1" s="182"/>
      <c r="TEI1" s="182"/>
      <c r="TEJ1" s="182"/>
      <c r="TEK1" s="182"/>
      <c r="TEL1" s="182"/>
      <c r="TEM1" s="182"/>
      <c r="TEN1" s="182"/>
      <c r="TEO1" s="182"/>
      <c r="TEP1" s="182"/>
      <c r="TEQ1" s="182"/>
      <c r="TER1" s="182"/>
      <c r="TES1" s="182"/>
      <c r="TET1" s="182"/>
      <c r="TEU1" s="182"/>
      <c r="TEV1" s="182"/>
      <c r="TEW1" s="182"/>
      <c r="TEX1" s="182"/>
      <c r="TEY1" s="182"/>
      <c r="TEZ1" s="182"/>
      <c r="TFA1" s="182"/>
      <c r="TFB1" s="182"/>
      <c r="TFC1" s="182"/>
      <c r="TFD1" s="182"/>
      <c r="TFE1" s="182"/>
      <c r="TFF1" s="182"/>
      <c r="TFG1" s="182"/>
      <c r="TFH1" s="182"/>
      <c r="TFI1" s="182"/>
      <c r="TFJ1" s="182"/>
      <c r="TFK1" s="182"/>
      <c r="TFL1" s="182"/>
      <c r="TFM1" s="182"/>
      <c r="TFN1" s="182"/>
      <c r="TFO1" s="182"/>
      <c r="TFP1" s="182"/>
      <c r="TFQ1" s="182"/>
      <c r="TFR1" s="182"/>
      <c r="TFS1" s="182"/>
      <c r="TFT1" s="182"/>
      <c r="TFU1" s="182"/>
      <c r="TFV1" s="182"/>
      <c r="TFW1" s="182"/>
      <c r="TFX1" s="182"/>
      <c r="TFY1" s="182"/>
      <c r="TFZ1" s="182"/>
      <c r="TGA1" s="182"/>
      <c r="TGB1" s="182"/>
      <c r="TGC1" s="182"/>
      <c r="TGD1" s="182"/>
      <c r="TGE1" s="182"/>
      <c r="TGF1" s="182"/>
      <c r="TGG1" s="182"/>
      <c r="TGH1" s="182"/>
      <c r="TGI1" s="182"/>
      <c r="TGJ1" s="182"/>
      <c r="TGK1" s="182"/>
      <c r="TGL1" s="182"/>
      <c r="TGM1" s="182"/>
      <c r="TGN1" s="182"/>
      <c r="TGO1" s="182"/>
      <c r="TGP1" s="182"/>
      <c r="TGQ1" s="182"/>
      <c r="TGR1" s="182"/>
      <c r="TGS1" s="182"/>
      <c r="TGT1" s="182"/>
      <c r="TGU1" s="182"/>
      <c r="TGV1" s="182"/>
      <c r="TGW1" s="182"/>
      <c r="TGX1" s="182"/>
      <c r="TGY1" s="182"/>
      <c r="TGZ1" s="182"/>
      <c r="THA1" s="182"/>
      <c r="THB1" s="182"/>
      <c r="THC1" s="182"/>
      <c r="THD1" s="182"/>
      <c r="THE1" s="182"/>
      <c r="THF1" s="182"/>
      <c r="THG1" s="182"/>
      <c r="THH1" s="182"/>
      <c r="THI1" s="182"/>
      <c r="THJ1" s="182"/>
      <c r="THK1" s="182"/>
      <c r="THL1" s="182"/>
      <c r="THM1" s="182"/>
      <c r="THN1" s="182"/>
      <c r="THO1" s="182"/>
      <c r="THP1" s="182"/>
      <c r="THQ1" s="182"/>
      <c r="THR1" s="182"/>
      <c r="THS1" s="182"/>
      <c r="THT1" s="182"/>
      <c r="THU1" s="182"/>
      <c r="THV1" s="182"/>
      <c r="THW1" s="182"/>
      <c r="THX1" s="182"/>
      <c r="THY1" s="182"/>
      <c r="THZ1" s="182"/>
      <c r="TIA1" s="182"/>
      <c r="TIB1" s="182"/>
      <c r="TIC1" s="182"/>
      <c r="TID1" s="182"/>
      <c r="TIE1" s="182"/>
      <c r="TIF1" s="182"/>
      <c r="TIG1" s="182"/>
      <c r="TIH1" s="182"/>
      <c r="TII1" s="182"/>
      <c r="TIJ1" s="182"/>
      <c r="TIK1" s="182"/>
      <c r="TIL1" s="182"/>
      <c r="TIM1" s="182"/>
      <c r="TIN1" s="182"/>
      <c r="TIO1" s="182"/>
      <c r="TIP1" s="182"/>
      <c r="TIQ1" s="182"/>
      <c r="TIR1" s="182"/>
      <c r="TIS1" s="182"/>
      <c r="TIT1" s="182"/>
      <c r="TIU1" s="182"/>
      <c r="TIV1" s="182"/>
      <c r="TIW1" s="182"/>
      <c r="TIX1" s="182"/>
      <c r="TIY1" s="182"/>
      <c r="TIZ1" s="182"/>
      <c r="TJA1" s="182"/>
      <c r="TJB1" s="182"/>
      <c r="TJC1" s="182"/>
      <c r="TJD1" s="182"/>
      <c r="TJE1" s="182"/>
      <c r="TJF1" s="182"/>
      <c r="TJG1" s="182"/>
      <c r="TJH1" s="182"/>
      <c r="TJI1" s="182"/>
      <c r="TJJ1" s="182"/>
      <c r="TJK1" s="182"/>
      <c r="TJL1" s="182"/>
      <c r="TJM1" s="182"/>
      <c r="TJN1" s="182"/>
      <c r="TJO1" s="182"/>
      <c r="TJP1" s="182"/>
      <c r="TJQ1" s="182"/>
      <c r="TJR1" s="182"/>
      <c r="TJS1" s="182"/>
      <c r="TJT1" s="182"/>
      <c r="TJU1" s="182"/>
      <c r="TJV1" s="182"/>
      <c r="TJW1" s="182"/>
      <c r="TJX1" s="182"/>
      <c r="TJY1" s="182"/>
      <c r="TJZ1" s="182"/>
      <c r="TKA1" s="182"/>
      <c r="TKB1" s="182"/>
      <c r="TKC1" s="182"/>
      <c r="TKD1" s="182"/>
      <c r="TKE1" s="182"/>
      <c r="TKF1" s="182"/>
      <c r="TKG1" s="182"/>
      <c r="TKH1" s="182"/>
      <c r="TKI1" s="182"/>
      <c r="TKJ1" s="182"/>
      <c r="TKK1" s="182"/>
      <c r="TKL1" s="182"/>
      <c r="TKM1" s="182"/>
      <c r="TKN1" s="182"/>
      <c r="TKO1" s="182"/>
      <c r="TKP1" s="182"/>
      <c r="TKQ1" s="182"/>
      <c r="TKR1" s="182"/>
      <c r="TKS1" s="182"/>
      <c r="TKT1" s="182"/>
      <c r="TKU1" s="182"/>
      <c r="TKV1" s="182"/>
      <c r="TKW1" s="182"/>
      <c r="TKX1" s="182"/>
      <c r="TKY1" s="182"/>
      <c r="TKZ1" s="182"/>
      <c r="TLA1" s="182"/>
      <c r="TLB1" s="182"/>
      <c r="TLC1" s="182"/>
      <c r="TLD1" s="182"/>
      <c r="TLE1" s="182"/>
      <c r="TLF1" s="182"/>
      <c r="TLG1" s="182"/>
      <c r="TLH1" s="182"/>
      <c r="TLI1" s="182"/>
      <c r="TLJ1" s="182"/>
      <c r="TLK1" s="182"/>
      <c r="TLL1" s="182"/>
      <c r="TLM1" s="182"/>
      <c r="TLN1" s="182"/>
      <c r="TLO1" s="182"/>
      <c r="TLP1" s="182"/>
      <c r="TLQ1" s="182"/>
      <c r="TLR1" s="182"/>
      <c r="TLS1" s="182"/>
      <c r="TLT1" s="182"/>
      <c r="TLU1" s="182"/>
      <c r="TLV1" s="182"/>
      <c r="TLW1" s="182"/>
      <c r="TLX1" s="182"/>
      <c r="TLY1" s="182"/>
      <c r="TLZ1" s="182"/>
      <c r="TMA1" s="182"/>
      <c r="TMB1" s="182"/>
      <c r="TMC1" s="182"/>
      <c r="TMD1" s="182"/>
      <c r="TME1" s="182"/>
      <c r="TMF1" s="182"/>
      <c r="TMG1" s="182"/>
      <c r="TMH1" s="182"/>
      <c r="TMI1" s="182"/>
      <c r="TMJ1" s="182"/>
      <c r="TMK1" s="182"/>
      <c r="TML1" s="182"/>
      <c r="TMM1" s="182"/>
      <c r="TMN1" s="182"/>
      <c r="TMO1" s="182"/>
      <c r="TMP1" s="182"/>
      <c r="TMQ1" s="182"/>
      <c r="TMR1" s="182"/>
      <c r="TMS1" s="182"/>
      <c r="TMT1" s="182"/>
      <c r="TMU1" s="182"/>
      <c r="TMV1" s="182"/>
      <c r="TMW1" s="182"/>
      <c r="TMX1" s="182"/>
      <c r="TMY1" s="182"/>
      <c r="TMZ1" s="182"/>
      <c r="TNA1" s="182"/>
      <c r="TNB1" s="182"/>
      <c r="TNC1" s="182"/>
      <c r="TND1" s="182"/>
      <c r="TNE1" s="182"/>
      <c r="TNF1" s="182"/>
      <c r="TNG1" s="182"/>
      <c r="TNH1" s="182"/>
      <c r="TNI1" s="182"/>
      <c r="TNJ1" s="182"/>
      <c r="TNK1" s="182"/>
      <c r="TNL1" s="182"/>
      <c r="TNM1" s="182"/>
      <c r="TNN1" s="182"/>
      <c r="TNO1" s="182"/>
      <c r="TNP1" s="182"/>
      <c r="TNQ1" s="182"/>
      <c r="TNR1" s="182"/>
      <c r="TNS1" s="182"/>
      <c r="TNT1" s="182"/>
      <c r="TNU1" s="182"/>
      <c r="TNV1" s="182"/>
      <c r="TNW1" s="182"/>
      <c r="TNX1" s="182"/>
      <c r="TNY1" s="182"/>
      <c r="TNZ1" s="182"/>
      <c r="TOA1" s="182"/>
      <c r="TOB1" s="182"/>
      <c r="TOC1" s="182"/>
      <c r="TOD1" s="182"/>
      <c r="TOE1" s="182"/>
      <c r="TOF1" s="182"/>
      <c r="TOG1" s="182"/>
      <c r="TOH1" s="182"/>
      <c r="TOI1" s="182"/>
      <c r="TOJ1" s="182"/>
      <c r="TOK1" s="182"/>
      <c r="TOL1" s="182"/>
      <c r="TOM1" s="182"/>
      <c r="TON1" s="182"/>
      <c r="TOO1" s="182"/>
      <c r="TOP1" s="182"/>
      <c r="TOQ1" s="182"/>
      <c r="TOR1" s="182"/>
      <c r="TOS1" s="182"/>
      <c r="TOT1" s="182"/>
      <c r="TOU1" s="182"/>
      <c r="TOV1" s="182"/>
      <c r="TOW1" s="182"/>
      <c r="TOX1" s="182"/>
      <c r="TOY1" s="182"/>
      <c r="TOZ1" s="182"/>
      <c r="TPA1" s="182"/>
      <c r="TPB1" s="182"/>
      <c r="TPC1" s="182"/>
      <c r="TPD1" s="182"/>
      <c r="TPE1" s="182"/>
      <c r="TPF1" s="182"/>
      <c r="TPG1" s="182"/>
      <c r="TPH1" s="182"/>
      <c r="TPI1" s="182"/>
      <c r="TPJ1" s="182"/>
      <c r="TPK1" s="182"/>
      <c r="TPL1" s="182"/>
      <c r="TPM1" s="182"/>
      <c r="TPN1" s="182"/>
      <c r="TPO1" s="182"/>
      <c r="TPP1" s="182"/>
      <c r="TPQ1" s="182"/>
      <c r="TPR1" s="182"/>
      <c r="TPS1" s="182"/>
      <c r="TPT1" s="182"/>
      <c r="TPU1" s="182"/>
      <c r="TPV1" s="182"/>
      <c r="TPW1" s="182"/>
      <c r="TPX1" s="182"/>
      <c r="TPY1" s="182"/>
      <c r="TPZ1" s="182"/>
      <c r="TQA1" s="182"/>
      <c r="TQB1" s="182"/>
      <c r="TQC1" s="182"/>
      <c r="TQD1" s="182"/>
      <c r="TQE1" s="182"/>
      <c r="TQF1" s="182"/>
      <c r="TQG1" s="182"/>
      <c r="TQH1" s="182"/>
      <c r="TQI1" s="182"/>
      <c r="TQJ1" s="182"/>
      <c r="TQK1" s="182"/>
      <c r="TQL1" s="182"/>
      <c r="TQM1" s="182"/>
      <c r="TQN1" s="182"/>
      <c r="TQO1" s="182"/>
      <c r="TQP1" s="182"/>
      <c r="TQQ1" s="182"/>
      <c r="TQR1" s="182"/>
      <c r="TQS1" s="182"/>
      <c r="TQT1" s="182"/>
      <c r="TQU1" s="182"/>
      <c r="TQV1" s="182"/>
      <c r="TQW1" s="182"/>
      <c r="TQX1" s="182"/>
      <c r="TQY1" s="182"/>
      <c r="TQZ1" s="182"/>
      <c r="TRA1" s="182"/>
      <c r="TRB1" s="182"/>
      <c r="TRC1" s="182"/>
      <c r="TRD1" s="182"/>
      <c r="TRE1" s="182"/>
      <c r="TRF1" s="182"/>
      <c r="TRG1" s="182"/>
      <c r="TRH1" s="182"/>
      <c r="TRI1" s="182"/>
      <c r="TRJ1" s="182"/>
      <c r="TRK1" s="182"/>
      <c r="TRL1" s="182"/>
      <c r="TRM1" s="182"/>
      <c r="TRN1" s="182"/>
      <c r="TRO1" s="182"/>
      <c r="TRP1" s="182"/>
      <c r="TRQ1" s="182"/>
      <c r="TRR1" s="182"/>
      <c r="TRS1" s="182"/>
      <c r="TRT1" s="182"/>
      <c r="TRU1" s="182"/>
      <c r="TRV1" s="182"/>
      <c r="TRW1" s="182"/>
      <c r="TRX1" s="182"/>
      <c r="TRY1" s="182"/>
      <c r="TRZ1" s="182"/>
      <c r="TSA1" s="182"/>
      <c r="TSB1" s="182"/>
      <c r="TSC1" s="182"/>
      <c r="TSD1" s="182"/>
      <c r="TSE1" s="182"/>
      <c r="TSF1" s="182"/>
      <c r="TSG1" s="182"/>
      <c r="TSH1" s="182"/>
      <c r="TSI1" s="182"/>
      <c r="TSJ1" s="182"/>
      <c r="TSK1" s="182"/>
      <c r="TSL1" s="182"/>
      <c r="TSM1" s="182"/>
      <c r="TSN1" s="182"/>
      <c r="TSO1" s="182"/>
      <c r="TSP1" s="182"/>
      <c r="TSQ1" s="182"/>
      <c r="TSR1" s="182"/>
      <c r="TSS1" s="182"/>
      <c r="TST1" s="182"/>
      <c r="TSU1" s="182"/>
      <c r="TSV1" s="182"/>
      <c r="TSW1" s="182"/>
      <c r="TSX1" s="182"/>
      <c r="TSY1" s="182"/>
      <c r="TSZ1" s="182"/>
      <c r="TTA1" s="182"/>
      <c r="TTB1" s="182"/>
      <c r="TTC1" s="182"/>
      <c r="TTD1" s="182"/>
      <c r="TTE1" s="182"/>
      <c r="TTF1" s="182"/>
      <c r="TTG1" s="182"/>
      <c r="TTH1" s="182"/>
      <c r="TTI1" s="182"/>
      <c r="TTJ1" s="182"/>
      <c r="TTK1" s="182"/>
      <c r="TTL1" s="182"/>
      <c r="TTM1" s="182"/>
      <c r="TTN1" s="182"/>
      <c r="TTO1" s="182"/>
      <c r="TTP1" s="182"/>
      <c r="TTQ1" s="182"/>
      <c r="TTR1" s="182"/>
      <c r="TTS1" s="182"/>
      <c r="TTT1" s="182"/>
      <c r="TTU1" s="182"/>
      <c r="TTV1" s="182"/>
      <c r="TTW1" s="182"/>
      <c r="TTX1" s="182"/>
      <c r="TTY1" s="182"/>
      <c r="TTZ1" s="182"/>
      <c r="TUA1" s="182"/>
      <c r="TUB1" s="182"/>
      <c r="TUC1" s="182"/>
      <c r="TUD1" s="182"/>
      <c r="TUE1" s="182"/>
      <c r="TUF1" s="182"/>
      <c r="TUG1" s="182"/>
      <c r="TUH1" s="182"/>
      <c r="TUI1" s="182"/>
      <c r="TUJ1" s="182"/>
      <c r="TUK1" s="182"/>
      <c r="TUL1" s="182"/>
      <c r="TUM1" s="182"/>
      <c r="TUN1" s="182"/>
      <c r="TUO1" s="182"/>
      <c r="TUP1" s="182"/>
      <c r="TUQ1" s="182"/>
      <c r="TUR1" s="182"/>
      <c r="TUS1" s="182"/>
      <c r="TUT1" s="182"/>
      <c r="TUU1" s="182"/>
      <c r="TUV1" s="182"/>
      <c r="TUW1" s="182"/>
      <c r="TUX1" s="182"/>
      <c r="TUY1" s="182"/>
      <c r="TUZ1" s="182"/>
      <c r="TVA1" s="182"/>
      <c r="TVB1" s="182"/>
      <c r="TVC1" s="182"/>
      <c r="TVD1" s="182"/>
      <c r="TVE1" s="182"/>
      <c r="TVF1" s="182"/>
      <c r="TVG1" s="182"/>
      <c r="TVH1" s="182"/>
      <c r="TVI1" s="182"/>
      <c r="TVJ1" s="182"/>
      <c r="TVK1" s="182"/>
      <c r="TVL1" s="182"/>
      <c r="TVM1" s="182"/>
      <c r="TVN1" s="182"/>
      <c r="TVO1" s="182"/>
      <c r="TVP1" s="182"/>
      <c r="TVQ1" s="182"/>
      <c r="TVR1" s="182"/>
      <c r="TVS1" s="182"/>
      <c r="TVT1" s="182"/>
      <c r="TVU1" s="182"/>
      <c r="TVV1" s="182"/>
      <c r="TVW1" s="182"/>
      <c r="TVX1" s="182"/>
      <c r="TVY1" s="182"/>
      <c r="TVZ1" s="182"/>
      <c r="TWA1" s="182"/>
      <c r="TWB1" s="182"/>
      <c r="TWC1" s="182"/>
      <c r="TWD1" s="182"/>
      <c r="TWE1" s="182"/>
      <c r="TWF1" s="182"/>
      <c r="TWG1" s="182"/>
      <c r="TWH1" s="182"/>
      <c r="TWI1" s="182"/>
      <c r="TWJ1" s="182"/>
      <c r="TWK1" s="182"/>
      <c r="TWL1" s="182"/>
      <c r="TWM1" s="182"/>
      <c r="TWN1" s="182"/>
      <c r="TWO1" s="182"/>
      <c r="TWP1" s="182"/>
      <c r="TWQ1" s="182"/>
      <c r="TWR1" s="182"/>
      <c r="TWS1" s="182"/>
      <c r="TWT1" s="182"/>
      <c r="TWU1" s="182"/>
      <c r="TWV1" s="182"/>
      <c r="TWW1" s="182"/>
      <c r="TWX1" s="182"/>
      <c r="TWY1" s="182"/>
      <c r="TWZ1" s="182"/>
      <c r="TXA1" s="182"/>
      <c r="TXB1" s="182"/>
      <c r="TXC1" s="182"/>
      <c r="TXD1" s="182"/>
      <c r="TXE1" s="182"/>
      <c r="TXF1" s="182"/>
      <c r="TXG1" s="182"/>
      <c r="TXH1" s="182"/>
      <c r="TXI1" s="182"/>
      <c r="TXJ1" s="182"/>
      <c r="TXK1" s="182"/>
      <c r="TXL1" s="182"/>
      <c r="TXM1" s="182"/>
      <c r="TXN1" s="182"/>
      <c r="TXO1" s="182"/>
      <c r="TXP1" s="182"/>
      <c r="TXQ1" s="182"/>
      <c r="TXR1" s="182"/>
      <c r="TXS1" s="182"/>
      <c r="TXT1" s="182"/>
      <c r="TXU1" s="182"/>
      <c r="TXV1" s="182"/>
      <c r="TXW1" s="182"/>
      <c r="TXX1" s="182"/>
      <c r="TXY1" s="182"/>
      <c r="TXZ1" s="182"/>
      <c r="TYA1" s="182"/>
      <c r="TYB1" s="182"/>
      <c r="TYC1" s="182"/>
      <c r="TYD1" s="182"/>
      <c r="TYE1" s="182"/>
      <c r="TYF1" s="182"/>
      <c r="TYG1" s="182"/>
      <c r="TYH1" s="182"/>
      <c r="TYI1" s="182"/>
      <c r="TYJ1" s="182"/>
      <c r="TYK1" s="182"/>
      <c r="TYL1" s="182"/>
      <c r="TYM1" s="182"/>
      <c r="TYN1" s="182"/>
      <c r="TYO1" s="182"/>
      <c r="TYP1" s="182"/>
      <c r="TYQ1" s="182"/>
      <c r="TYR1" s="182"/>
      <c r="TYS1" s="182"/>
      <c r="TYT1" s="182"/>
      <c r="TYU1" s="182"/>
      <c r="TYV1" s="182"/>
      <c r="TYW1" s="182"/>
      <c r="TYX1" s="182"/>
      <c r="TYY1" s="182"/>
      <c r="TYZ1" s="182"/>
      <c r="TZA1" s="182"/>
      <c r="TZB1" s="182"/>
      <c r="TZC1" s="182"/>
      <c r="TZD1" s="182"/>
      <c r="TZE1" s="182"/>
      <c r="TZF1" s="182"/>
      <c r="TZG1" s="182"/>
      <c r="TZH1" s="182"/>
      <c r="TZI1" s="182"/>
      <c r="TZJ1" s="182"/>
      <c r="TZK1" s="182"/>
      <c r="TZL1" s="182"/>
      <c r="TZM1" s="182"/>
      <c r="TZN1" s="182"/>
      <c r="TZO1" s="182"/>
      <c r="TZP1" s="182"/>
      <c r="TZQ1" s="182"/>
      <c r="TZR1" s="182"/>
      <c r="TZS1" s="182"/>
      <c r="TZT1" s="182"/>
      <c r="TZU1" s="182"/>
      <c r="TZV1" s="182"/>
      <c r="TZW1" s="182"/>
      <c r="TZX1" s="182"/>
      <c r="TZY1" s="182"/>
      <c r="TZZ1" s="182"/>
      <c r="UAA1" s="182"/>
      <c r="UAB1" s="182"/>
      <c r="UAC1" s="182"/>
      <c r="UAD1" s="182"/>
      <c r="UAE1" s="182"/>
      <c r="UAF1" s="182"/>
      <c r="UAG1" s="182"/>
      <c r="UAH1" s="182"/>
      <c r="UAI1" s="182"/>
      <c r="UAJ1" s="182"/>
      <c r="UAK1" s="182"/>
      <c r="UAL1" s="182"/>
      <c r="UAM1" s="182"/>
      <c r="UAN1" s="182"/>
      <c r="UAO1" s="182"/>
      <c r="UAP1" s="182"/>
      <c r="UAQ1" s="182"/>
      <c r="UAR1" s="182"/>
      <c r="UAS1" s="182"/>
      <c r="UAT1" s="182"/>
      <c r="UAU1" s="182"/>
      <c r="UAV1" s="182"/>
      <c r="UAW1" s="182"/>
      <c r="UAX1" s="182"/>
      <c r="UAY1" s="182"/>
      <c r="UAZ1" s="182"/>
      <c r="UBA1" s="182"/>
      <c r="UBB1" s="182"/>
      <c r="UBC1" s="182"/>
      <c r="UBD1" s="182"/>
      <c r="UBE1" s="182"/>
      <c r="UBF1" s="182"/>
      <c r="UBG1" s="182"/>
      <c r="UBH1" s="182"/>
      <c r="UBI1" s="182"/>
      <c r="UBJ1" s="182"/>
      <c r="UBK1" s="182"/>
      <c r="UBL1" s="182"/>
      <c r="UBM1" s="182"/>
      <c r="UBN1" s="182"/>
      <c r="UBO1" s="182"/>
      <c r="UBP1" s="182"/>
      <c r="UBQ1" s="182"/>
      <c r="UBR1" s="182"/>
      <c r="UBS1" s="182"/>
      <c r="UBT1" s="182"/>
      <c r="UBU1" s="182"/>
      <c r="UBV1" s="182"/>
      <c r="UBW1" s="182"/>
      <c r="UBX1" s="182"/>
      <c r="UBY1" s="182"/>
      <c r="UBZ1" s="182"/>
      <c r="UCA1" s="182"/>
      <c r="UCB1" s="182"/>
      <c r="UCC1" s="182"/>
      <c r="UCD1" s="182"/>
      <c r="UCE1" s="182"/>
      <c r="UCF1" s="182"/>
      <c r="UCG1" s="182"/>
      <c r="UCH1" s="182"/>
      <c r="UCI1" s="182"/>
      <c r="UCJ1" s="182"/>
      <c r="UCK1" s="182"/>
      <c r="UCL1" s="182"/>
      <c r="UCM1" s="182"/>
      <c r="UCN1" s="182"/>
      <c r="UCO1" s="182"/>
      <c r="UCP1" s="182"/>
      <c r="UCQ1" s="182"/>
      <c r="UCR1" s="182"/>
      <c r="UCS1" s="182"/>
      <c r="UCT1" s="182"/>
      <c r="UCU1" s="182"/>
      <c r="UCV1" s="182"/>
      <c r="UCW1" s="182"/>
      <c r="UCX1" s="182"/>
      <c r="UCY1" s="182"/>
      <c r="UCZ1" s="182"/>
      <c r="UDA1" s="182"/>
      <c r="UDB1" s="182"/>
      <c r="UDC1" s="182"/>
      <c r="UDD1" s="182"/>
      <c r="UDE1" s="182"/>
      <c r="UDF1" s="182"/>
      <c r="UDG1" s="182"/>
      <c r="UDH1" s="182"/>
      <c r="UDI1" s="182"/>
      <c r="UDJ1" s="182"/>
      <c r="UDK1" s="182"/>
      <c r="UDL1" s="182"/>
      <c r="UDM1" s="182"/>
      <c r="UDN1" s="182"/>
      <c r="UDO1" s="182"/>
      <c r="UDP1" s="182"/>
      <c r="UDQ1" s="182"/>
      <c r="UDR1" s="182"/>
      <c r="UDS1" s="182"/>
      <c r="UDT1" s="182"/>
      <c r="UDU1" s="182"/>
      <c r="UDV1" s="182"/>
      <c r="UDW1" s="182"/>
      <c r="UDX1" s="182"/>
      <c r="UDY1" s="182"/>
      <c r="UDZ1" s="182"/>
      <c r="UEA1" s="182"/>
      <c r="UEB1" s="182"/>
      <c r="UEC1" s="182"/>
      <c r="UED1" s="182"/>
      <c r="UEE1" s="182"/>
      <c r="UEF1" s="182"/>
      <c r="UEG1" s="182"/>
      <c r="UEH1" s="182"/>
      <c r="UEI1" s="182"/>
      <c r="UEJ1" s="182"/>
      <c r="UEK1" s="182"/>
      <c r="UEL1" s="182"/>
      <c r="UEM1" s="182"/>
      <c r="UEN1" s="182"/>
      <c r="UEO1" s="182"/>
      <c r="UEP1" s="182"/>
      <c r="UEQ1" s="182"/>
      <c r="UER1" s="182"/>
      <c r="UES1" s="182"/>
      <c r="UET1" s="182"/>
      <c r="UEU1" s="182"/>
      <c r="UEV1" s="182"/>
      <c r="UEW1" s="182"/>
      <c r="UEX1" s="182"/>
      <c r="UEY1" s="182"/>
      <c r="UEZ1" s="182"/>
      <c r="UFA1" s="182"/>
      <c r="UFB1" s="182"/>
      <c r="UFC1" s="182"/>
      <c r="UFD1" s="182"/>
      <c r="UFE1" s="182"/>
      <c r="UFF1" s="182"/>
      <c r="UFG1" s="182"/>
      <c r="UFH1" s="182"/>
      <c r="UFI1" s="182"/>
      <c r="UFJ1" s="182"/>
      <c r="UFK1" s="182"/>
      <c r="UFL1" s="182"/>
      <c r="UFM1" s="182"/>
      <c r="UFN1" s="182"/>
      <c r="UFO1" s="182"/>
      <c r="UFP1" s="182"/>
      <c r="UFQ1" s="182"/>
      <c r="UFR1" s="182"/>
      <c r="UFS1" s="182"/>
      <c r="UFT1" s="182"/>
      <c r="UFU1" s="182"/>
      <c r="UFV1" s="182"/>
      <c r="UFW1" s="182"/>
      <c r="UFX1" s="182"/>
      <c r="UFY1" s="182"/>
      <c r="UFZ1" s="182"/>
      <c r="UGA1" s="182"/>
      <c r="UGB1" s="182"/>
      <c r="UGC1" s="182"/>
      <c r="UGD1" s="182"/>
      <c r="UGE1" s="182"/>
      <c r="UGF1" s="182"/>
      <c r="UGG1" s="182"/>
      <c r="UGH1" s="182"/>
      <c r="UGI1" s="182"/>
      <c r="UGJ1" s="182"/>
      <c r="UGK1" s="182"/>
      <c r="UGL1" s="182"/>
      <c r="UGM1" s="182"/>
      <c r="UGN1" s="182"/>
      <c r="UGO1" s="182"/>
      <c r="UGP1" s="182"/>
      <c r="UGQ1" s="182"/>
      <c r="UGR1" s="182"/>
      <c r="UGS1" s="182"/>
      <c r="UGT1" s="182"/>
      <c r="UGU1" s="182"/>
      <c r="UGV1" s="182"/>
      <c r="UGW1" s="182"/>
      <c r="UGX1" s="182"/>
      <c r="UGY1" s="182"/>
      <c r="UGZ1" s="182"/>
      <c r="UHA1" s="182"/>
      <c r="UHB1" s="182"/>
      <c r="UHC1" s="182"/>
      <c r="UHD1" s="182"/>
      <c r="UHE1" s="182"/>
      <c r="UHF1" s="182"/>
      <c r="UHG1" s="182"/>
      <c r="UHH1" s="182"/>
      <c r="UHI1" s="182"/>
      <c r="UHJ1" s="182"/>
      <c r="UHK1" s="182"/>
      <c r="UHL1" s="182"/>
      <c r="UHM1" s="182"/>
      <c r="UHN1" s="182"/>
      <c r="UHO1" s="182"/>
      <c r="UHP1" s="182"/>
      <c r="UHQ1" s="182"/>
      <c r="UHR1" s="182"/>
      <c r="UHS1" s="182"/>
      <c r="UHT1" s="182"/>
      <c r="UHU1" s="182"/>
      <c r="UHV1" s="182"/>
      <c r="UHW1" s="182"/>
      <c r="UHX1" s="182"/>
      <c r="UHY1" s="182"/>
      <c r="UHZ1" s="182"/>
      <c r="UIA1" s="182"/>
      <c r="UIB1" s="182"/>
      <c r="UIC1" s="182"/>
      <c r="UID1" s="182"/>
      <c r="UIE1" s="182"/>
      <c r="UIF1" s="182"/>
      <c r="UIG1" s="182"/>
      <c r="UIH1" s="182"/>
      <c r="UII1" s="182"/>
      <c r="UIJ1" s="182"/>
      <c r="UIK1" s="182"/>
      <c r="UIL1" s="182"/>
      <c r="UIM1" s="182"/>
      <c r="UIN1" s="182"/>
      <c r="UIO1" s="182"/>
      <c r="UIP1" s="182"/>
      <c r="UIQ1" s="182"/>
      <c r="UIR1" s="182"/>
      <c r="UIS1" s="182"/>
      <c r="UIT1" s="182"/>
      <c r="UIU1" s="182"/>
      <c r="UIV1" s="182"/>
      <c r="UIW1" s="182"/>
      <c r="UIX1" s="182"/>
      <c r="UIY1" s="182"/>
      <c r="UIZ1" s="182"/>
      <c r="UJA1" s="182"/>
      <c r="UJB1" s="182"/>
      <c r="UJC1" s="182"/>
      <c r="UJD1" s="182"/>
      <c r="UJE1" s="182"/>
      <c r="UJF1" s="182"/>
      <c r="UJG1" s="182"/>
      <c r="UJH1" s="182"/>
      <c r="UJI1" s="182"/>
      <c r="UJJ1" s="182"/>
      <c r="UJK1" s="182"/>
      <c r="UJL1" s="182"/>
      <c r="UJM1" s="182"/>
      <c r="UJN1" s="182"/>
      <c r="UJO1" s="182"/>
      <c r="UJP1" s="182"/>
      <c r="UJQ1" s="182"/>
      <c r="UJR1" s="182"/>
      <c r="UJS1" s="182"/>
      <c r="UJT1" s="182"/>
      <c r="UJU1" s="182"/>
      <c r="UJV1" s="182"/>
      <c r="UJW1" s="182"/>
      <c r="UJX1" s="182"/>
      <c r="UJY1" s="182"/>
      <c r="UJZ1" s="182"/>
      <c r="UKA1" s="182"/>
      <c r="UKB1" s="182"/>
      <c r="UKC1" s="182"/>
      <c r="UKD1" s="182"/>
      <c r="UKE1" s="182"/>
      <c r="UKF1" s="182"/>
      <c r="UKG1" s="182"/>
      <c r="UKH1" s="182"/>
      <c r="UKI1" s="182"/>
      <c r="UKJ1" s="182"/>
      <c r="UKK1" s="182"/>
      <c r="UKL1" s="182"/>
      <c r="UKM1" s="182"/>
      <c r="UKN1" s="182"/>
      <c r="UKO1" s="182"/>
      <c r="UKP1" s="182"/>
      <c r="UKQ1" s="182"/>
      <c r="UKR1" s="182"/>
      <c r="UKS1" s="182"/>
      <c r="UKT1" s="182"/>
      <c r="UKU1" s="182"/>
      <c r="UKV1" s="182"/>
      <c r="UKW1" s="182"/>
      <c r="UKX1" s="182"/>
      <c r="UKY1" s="182"/>
      <c r="UKZ1" s="182"/>
      <c r="ULA1" s="182"/>
      <c r="ULB1" s="182"/>
      <c r="ULC1" s="182"/>
      <c r="ULD1" s="182"/>
      <c r="ULE1" s="182"/>
      <c r="ULF1" s="182"/>
      <c r="ULG1" s="182"/>
      <c r="ULH1" s="182"/>
      <c r="ULI1" s="182"/>
      <c r="ULJ1" s="182"/>
      <c r="ULK1" s="182"/>
      <c r="ULL1" s="182"/>
      <c r="ULM1" s="182"/>
      <c r="ULN1" s="182"/>
      <c r="ULO1" s="182"/>
      <c r="ULP1" s="182"/>
      <c r="ULQ1" s="182"/>
      <c r="ULR1" s="182"/>
      <c r="ULS1" s="182"/>
      <c r="ULT1" s="182"/>
      <c r="ULU1" s="182"/>
      <c r="ULV1" s="182"/>
      <c r="ULW1" s="182"/>
      <c r="ULX1" s="182"/>
      <c r="ULY1" s="182"/>
      <c r="ULZ1" s="182"/>
      <c r="UMA1" s="182"/>
      <c r="UMB1" s="182"/>
      <c r="UMC1" s="182"/>
      <c r="UMD1" s="182"/>
      <c r="UME1" s="182"/>
      <c r="UMF1" s="182"/>
      <c r="UMG1" s="182"/>
      <c r="UMH1" s="182"/>
      <c r="UMI1" s="182"/>
      <c r="UMJ1" s="182"/>
      <c r="UMK1" s="182"/>
      <c r="UML1" s="182"/>
      <c r="UMM1" s="182"/>
      <c r="UMN1" s="182"/>
      <c r="UMO1" s="182"/>
      <c r="UMP1" s="182"/>
      <c r="UMQ1" s="182"/>
      <c r="UMR1" s="182"/>
      <c r="UMS1" s="182"/>
      <c r="UMT1" s="182"/>
      <c r="UMU1" s="182"/>
      <c r="UMV1" s="182"/>
      <c r="UMW1" s="182"/>
      <c r="UMX1" s="182"/>
      <c r="UMY1" s="182"/>
      <c r="UMZ1" s="182"/>
      <c r="UNA1" s="182"/>
      <c r="UNB1" s="182"/>
      <c r="UNC1" s="182"/>
      <c r="UND1" s="182"/>
      <c r="UNE1" s="182"/>
      <c r="UNF1" s="182"/>
      <c r="UNG1" s="182"/>
      <c r="UNH1" s="182"/>
      <c r="UNI1" s="182"/>
      <c r="UNJ1" s="182"/>
      <c r="UNK1" s="182"/>
      <c r="UNL1" s="182"/>
      <c r="UNM1" s="182"/>
      <c r="UNN1" s="182"/>
      <c r="UNO1" s="182"/>
      <c r="UNP1" s="182"/>
      <c r="UNQ1" s="182"/>
      <c r="UNR1" s="182"/>
      <c r="UNS1" s="182"/>
      <c r="UNT1" s="182"/>
      <c r="UNU1" s="182"/>
      <c r="UNV1" s="182"/>
      <c r="UNW1" s="182"/>
      <c r="UNX1" s="182"/>
      <c r="UNY1" s="182"/>
      <c r="UNZ1" s="182"/>
      <c r="UOA1" s="182"/>
      <c r="UOB1" s="182"/>
      <c r="UOC1" s="182"/>
      <c r="UOD1" s="182"/>
      <c r="UOE1" s="182"/>
      <c r="UOF1" s="182"/>
      <c r="UOG1" s="182"/>
      <c r="UOH1" s="182"/>
      <c r="UOI1" s="182"/>
      <c r="UOJ1" s="182"/>
      <c r="UOK1" s="182"/>
      <c r="UOL1" s="182"/>
      <c r="UOM1" s="182"/>
      <c r="UON1" s="182"/>
      <c r="UOO1" s="182"/>
      <c r="UOP1" s="182"/>
      <c r="UOQ1" s="182"/>
      <c r="UOR1" s="182"/>
      <c r="UOS1" s="182"/>
      <c r="UOT1" s="182"/>
      <c r="UOU1" s="182"/>
      <c r="UOV1" s="182"/>
      <c r="UOW1" s="182"/>
      <c r="UOX1" s="182"/>
      <c r="UOY1" s="182"/>
      <c r="UOZ1" s="182"/>
      <c r="UPA1" s="182"/>
      <c r="UPB1" s="182"/>
      <c r="UPC1" s="182"/>
      <c r="UPD1" s="182"/>
      <c r="UPE1" s="182"/>
      <c r="UPF1" s="182"/>
      <c r="UPG1" s="182"/>
      <c r="UPH1" s="182"/>
      <c r="UPI1" s="182"/>
      <c r="UPJ1" s="182"/>
      <c r="UPK1" s="182"/>
      <c r="UPL1" s="182"/>
      <c r="UPM1" s="182"/>
      <c r="UPN1" s="182"/>
      <c r="UPO1" s="182"/>
      <c r="UPP1" s="182"/>
      <c r="UPQ1" s="182"/>
      <c r="UPR1" s="182"/>
      <c r="UPS1" s="182"/>
      <c r="UPT1" s="182"/>
      <c r="UPU1" s="182"/>
      <c r="UPV1" s="182"/>
      <c r="UPW1" s="182"/>
      <c r="UPX1" s="182"/>
      <c r="UPY1" s="182"/>
      <c r="UPZ1" s="182"/>
      <c r="UQA1" s="182"/>
      <c r="UQB1" s="182"/>
      <c r="UQC1" s="182"/>
      <c r="UQD1" s="182"/>
      <c r="UQE1" s="182"/>
      <c r="UQF1" s="182"/>
      <c r="UQG1" s="182"/>
      <c r="UQH1" s="182"/>
      <c r="UQI1" s="182"/>
      <c r="UQJ1" s="182"/>
      <c r="UQK1" s="182"/>
      <c r="UQL1" s="182"/>
      <c r="UQM1" s="182"/>
      <c r="UQN1" s="182"/>
      <c r="UQO1" s="182"/>
      <c r="UQP1" s="182"/>
      <c r="UQQ1" s="182"/>
      <c r="UQR1" s="182"/>
      <c r="UQS1" s="182"/>
      <c r="UQT1" s="182"/>
      <c r="UQU1" s="182"/>
      <c r="UQV1" s="182"/>
      <c r="UQW1" s="182"/>
      <c r="UQX1" s="182"/>
      <c r="UQY1" s="182"/>
      <c r="UQZ1" s="182"/>
      <c r="URA1" s="182"/>
      <c r="URB1" s="182"/>
      <c r="URC1" s="182"/>
      <c r="URD1" s="182"/>
      <c r="URE1" s="182"/>
      <c r="URF1" s="182"/>
      <c r="URG1" s="182"/>
      <c r="URH1" s="182"/>
      <c r="URI1" s="182"/>
      <c r="URJ1" s="182"/>
      <c r="URK1" s="182"/>
      <c r="URL1" s="182"/>
      <c r="URM1" s="182"/>
      <c r="URN1" s="182"/>
      <c r="URO1" s="182"/>
      <c r="URP1" s="182"/>
      <c r="URQ1" s="182"/>
      <c r="URR1" s="182"/>
      <c r="URS1" s="182"/>
      <c r="URT1" s="182"/>
      <c r="URU1" s="182"/>
      <c r="URV1" s="182"/>
      <c r="URW1" s="182"/>
      <c r="URX1" s="182"/>
      <c r="URY1" s="182"/>
      <c r="URZ1" s="182"/>
      <c r="USA1" s="182"/>
      <c r="USB1" s="182"/>
      <c r="USC1" s="182"/>
      <c r="USD1" s="182"/>
      <c r="USE1" s="182"/>
      <c r="USF1" s="182"/>
      <c r="USG1" s="182"/>
      <c r="USH1" s="182"/>
      <c r="USI1" s="182"/>
      <c r="USJ1" s="182"/>
      <c r="USK1" s="182"/>
      <c r="USL1" s="182"/>
      <c r="USM1" s="182"/>
      <c r="USN1" s="182"/>
      <c r="USO1" s="182"/>
      <c r="USP1" s="182"/>
      <c r="USQ1" s="182"/>
      <c r="USR1" s="182"/>
      <c r="USS1" s="182"/>
      <c r="UST1" s="182"/>
      <c r="USU1" s="182"/>
      <c r="USV1" s="182"/>
      <c r="USW1" s="182"/>
      <c r="USX1" s="182"/>
      <c r="USY1" s="182"/>
      <c r="USZ1" s="182"/>
      <c r="UTA1" s="182"/>
      <c r="UTB1" s="182"/>
      <c r="UTC1" s="182"/>
      <c r="UTD1" s="182"/>
      <c r="UTE1" s="182"/>
      <c r="UTF1" s="182"/>
      <c r="UTG1" s="182"/>
      <c r="UTH1" s="182"/>
      <c r="UTI1" s="182"/>
      <c r="UTJ1" s="182"/>
      <c r="UTK1" s="182"/>
      <c r="UTL1" s="182"/>
      <c r="UTM1" s="182"/>
      <c r="UTN1" s="182"/>
      <c r="UTO1" s="182"/>
      <c r="UTP1" s="182"/>
      <c r="UTQ1" s="182"/>
      <c r="UTR1" s="182"/>
      <c r="UTS1" s="182"/>
      <c r="UTT1" s="182"/>
      <c r="UTU1" s="182"/>
      <c r="UTV1" s="182"/>
      <c r="UTW1" s="182"/>
      <c r="UTX1" s="182"/>
      <c r="UTY1" s="182"/>
      <c r="UTZ1" s="182"/>
      <c r="UUA1" s="182"/>
      <c r="UUB1" s="182"/>
      <c r="UUC1" s="182"/>
      <c r="UUD1" s="182"/>
      <c r="UUE1" s="182"/>
      <c r="UUF1" s="182"/>
      <c r="UUG1" s="182"/>
      <c r="UUH1" s="182"/>
      <c r="UUI1" s="182"/>
      <c r="UUJ1" s="182"/>
      <c r="UUK1" s="182"/>
      <c r="UUL1" s="182"/>
      <c r="UUM1" s="182"/>
      <c r="UUN1" s="182"/>
      <c r="UUO1" s="182"/>
      <c r="UUP1" s="182"/>
      <c r="UUQ1" s="182"/>
      <c r="UUR1" s="182"/>
      <c r="UUS1" s="182"/>
      <c r="UUT1" s="182"/>
      <c r="UUU1" s="182"/>
      <c r="UUV1" s="182"/>
      <c r="UUW1" s="182"/>
      <c r="UUX1" s="182"/>
      <c r="UUY1" s="182"/>
      <c r="UUZ1" s="182"/>
      <c r="UVA1" s="182"/>
      <c r="UVB1" s="182"/>
      <c r="UVC1" s="182"/>
      <c r="UVD1" s="182"/>
      <c r="UVE1" s="182"/>
      <c r="UVF1" s="182"/>
      <c r="UVG1" s="182"/>
      <c r="UVH1" s="182"/>
      <c r="UVI1" s="182"/>
      <c r="UVJ1" s="182"/>
      <c r="UVK1" s="182"/>
      <c r="UVL1" s="182"/>
      <c r="UVM1" s="182"/>
      <c r="UVN1" s="182"/>
      <c r="UVO1" s="182"/>
      <c r="UVP1" s="182"/>
      <c r="UVQ1" s="182"/>
      <c r="UVR1" s="182"/>
      <c r="UVS1" s="182"/>
      <c r="UVT1" s="182"/>
      <c r="UVU1" s="182"/>
      <c r="UVV1" s="182"/>
      <c r="UVW1" s="182"/>
      <c r="UVX1" s="182"/>
      <c r="UVY1" s="182"/>
      <c r="UVZ1" s="182"/>
      <c r="UWA1" s="182"/>
      <c r="UWB1" s="182"/>
      <c r="UWC1" s="182"/>
      <c r="UWD1" s="182"/>
      <c r="UWE1" s="182"/>
      <c r="UWF1" s="182"/>
      <c r="UWG1" s="182"/>
      <c r="UWH1" s="182"/>
      <c r="UWI1" s="182"/>
      <c r="UWJ1" s="182"/>
      <c r="UWK1" s="182"/>
      <c r="UWL1" s="182"/>
      <c r="UWM1" s="182"/>
      <c r="UWN1" s="182"/>
      <c r="UWO1" s="182"/>
      <c r="UWP1" s="182"/>
      <c r="UWQ1" s="182"/>
      <c r="UWR1" s="182"/>
      <c r="UWS1" s="182"/>
      <c r="UWT1" s="182"/>
      <c r="UWU1" s="182"/>
      <c r="UWV1" s="182"/>
      <c r="UWW1" s="182"/>
      <c r="UWX1" s="182"/>
      <c r="UWY1" s="182"/>
      <c r="UWZ1" s="182"/>
      <c r="UXA1" s="182"/>
      <c r="UXB1" s="182"/>
      <c r="UXC1" s="182"/>
      <c r="UXD1" s="182"/>
      <c r="UXE1" s="182"/>
      <c r="UXF1" s="182"/>
      <c r="UXG1" s="182"/>
      <c r="UXH1" s="182"/>
      <c r="UXI1" s="182"/>
      <c r="UXJ1" s="182"/>
      <c r="UXK1" s="182"/>
      <c r="UXL1" s="182"/>
      <c r="UXM1" s="182"/>
      <c r="UXN1" s="182"/>
      <c r="UXO1" s="182"/>
      <c r="UXP1" s="182"/>
      <c r="UXQ1" s="182"/>
      <c r="UXR1" s="182"/>
      <c r="UXS1" s="182"/>
      <c r="UXT1" s="182"/>
      <c r="UXU1" s="182"/>
      <c r="UXV1" s="182"/>
      <c r="UXW1" s="182"/>
      <c r="UXX1" s="182"/>
      <c r="UXY1" s="182"/>
      <c r="UXZ1" s="182"/>
      <c r="UYA1" s="182"/>
      <c r="UYB1" s="182"/>
      <c r="UYC1" s="182"/>
      <c r="UYD1" s="182"/>
      <c r="UYE1" s="182"/>
      <c r="UYF1" s="182"/>
      <c r="UYG1" s="182"/>
      <c r="UYH1" s="182"/>
      <c r="UYI1" s="182"/>
      <c r="UYJ1" s="182"/>
      <c r="UYK1" s="182"/>
      <c r="UYL1" s="182"/>
      <c r="UYM1" s="182"/>
      <c r="UYN1" s="182"/>
      <c r="UYO1" s="182"/>
      <c r="UYP1" s="182"/>
      <c r="UYQ1" s="182"/>
      <c r="UYR1" s="182"/>
      <c r="UYS1" s="182"/>
      <c r="UYT1" s="182"/>
      <c r="UYU1" s="182"/>
      <c r="UYV1" s="182"/>
      <c r="UYW1" s="182"/>
      <c r="UYX1" s="182"/>
      <c r="UYY1" s="182"/>
      <c r="UYZ1" s="182"/>
      <c r="UZA1" s="182"/>
      <c r="UZB1" s="182"/>
      <c r="UZC1" s="182"/>
      <c r="UZD1" s="182"/>
      <c r="UZE1" s="182"/>
      <c r="UZF1" s="182"/>
      <c r="UZG1" s="182"/>
      <c r="UZH1" s="182"/>
      <c r="UZI1" s="182"/>
      <c r="UZJ1" s="182"/>
      <c r="UZK1" s="182"/>
      <c r="UZL1" s="182"/>
      <c r="UZM1" s="182"/>
      <c r="UZN1" s="182"/>
      <c r="UZO1" s="182"/>
      <c r="UZP1" s="182"/>
      <c r="UZQ1" s="182"/>
      <c r="UZR1" s="182"/>
      <c r="UZS1" s="182"/>
      <c r="UZT1" s="182"/>
      <c r="UZU1" s="182"/>
      <c r="UZV1" s="182"/>
      <c r="UZW1" s="182"/>
      <c r="UZX1" s="182"/>
      <c r="UZY1" s="182"/>
      <c r="UZZ1" s="182"/>
      <c r="VAA1" s="182"/>
      <c r="VAB1" s="182"/>
      <c r="VAC1" s="182"/>
      <c r="VAD1" s="182"/>
      <c r="VAE1" s="182"/>
      <c r="VAF1" s="182"/>
      <c r="VAG1" s="182"/>
      <c r="VAH1" s="182"/>
      <c r="VAI1" s="182"/>
      <c r="VAJ1" s="182"/>
      <c r="VAK1" s="182"/>
      <c r="VAL1" s="182"/>
      <c r="VAM1" s="182"/>
      <c r="VAN1" s="182"/>
      <c r="VAO1" s="182"/>
      <c r="VAP1" s="182"/>
      <c r="VAQ1" s="182"/>
      <c r="VAR1" s="182"/>
      <c r="VAS1" s="182"/>
      <c r="VAT1" s="182"/>
      <c r="VAU1" s="182"/>
      <c r="VAV1" s="182"/>
      <c r="VAW1" s="182"/>
      <c r="VAX1" s="182"/>
      <c r="VAY1" s="182"/>
      <c r="VAZ1" s="182"/>
      <c r="VBA1" s="182"/>
      <c r="VBB1" s="182"/>
      <c r="VBC1" s="182"/>
      <c r="VBD1" s="182"/>
      <c r="VBE1" s="182"/>
      <c r="VBF1" s="182"/>
      <c r="VBG1" s="182"/>
      <c r="VBH1" s="182"/>
      <c r="VBI1" s="182"/>
      <c r="VBJ1" s="182"/>
      <c r="VBK1" s="182"/>
      <c r="VBL1" s="182"/>
      <c r="VBM1" s="182"/>
      <c r="VBN1" s="182"/>
      <c r="VBO1" s="182"/>
      <c r="VBP1" s="182"/>
      <c r="VBQ1" s="182"/>
      <c r="VBR1" s="182"/>
      <c r="VBS1" s="182"/>
      <c r="VBT1" s="182"/>
      <c r="VBU1" s="182"/>
      <c r="VBV1" s="182"/>
      <c r="VBW1" s="182"/>
      <c r="VBX1" s="182"/>
      <c r="VBY1" s="182"/>
      <c r="VBZ1" s="182"/>
      <c r="VCA1" s="182"/>
      <c r="VCB1" s="182"/>
      <c r="VCC1" s="182"/>
      <c r="VCD1" s="182"/>
      <c r="VCE1" s="182"/>
      <c r="VCF1" s="182"/>
      <c r="VCG1" s="182"/>
      <c r="VCH1" s="182"/>
      <c r="VCI1" s="182"/>
      <c r="VCJ1" s="182"/>
      <c r="VCK1" s="182"/>
      <c r="VCL1" s="182"/>
      <c r="VCM1" s="182"/>
      <c r="VCN1" s="182"/>
      <c r="VCO1" s="182"/>
      <c r="VCP1" s="182"/>
      <c r="VCQ1" s="182"/>
      <c r="VCR1" s="182"/>
      <c r="VCS1" s="182"/>
      <c r="VCT1" s="182"/>
      <c r="VCU1" s="182"/>
      <c r="VCV1" s="182"/>
      <c r="VCW1" s="182"/>
      <c r="VCX1" s="182"/>
      <c r="VCY1" s="182"/>
      <c r="VCZ1" s="182"/>
      <c r="VDA1" s="182"/>
      <c r="VDB1" s="182"/>
      <c r="VDC1" s="182"/>
      <c r="VDD1" s="182"/>
      <c r="VDE1" s="182"/>
      <c r="VDF1" s="182"/>
      <c r="VDG1" s="182"/>
      <c r="VDH1" s="182"/>
      <c r="VDI1" s="182"/>
      <c r="VDJ1" s="182"/>
      <c r="VDK1" s="182"/>
      <c r="VDL1" s="182"/>
      <c r="VDM1" s="182"/>
      <c r="VDN1" s="182"/>
      <c r="VDO1" s="182"/>
      <c r="VDP1" s="182"/>
      <c r="VDQ1" s="182"/>
      <c r="VDR1" s="182"/>
      <c r="VDS1" s="182"/>
      <c r="VDT1" s="182"/>
      <c r="VDU1" s="182"/>
      <c r="VDV1" s="182"/>
      <c r="VDW1" s="182"/>
      <c r="VDX1" s="182"/>
      <c r="VDY1" s="182"/>
      <c r="VDZ1" s="182"/>
      <c r="VEA1" s="182"/>
      <c r="VEB1" s="182"/>
      <c r="VEC1" s="182"/>
      <c r="VED1" s="182"/>
      <c r="VEE1" s="182"/>
      <c r="VEF1" s="182"/>
      <c r="VEG1" s="182"/>
      <c r="VEH1" s="182"/>
      <c r="VEI1" s="182"/>
      <c r="VEJ1" s="182"/>
      <c r="VEK1" s="182"/>
      <c r="VEL1" s="182"/>
      <c r="VEM1" s="182"/>
      <c r="VEN1" s="182"/>
      <c r="VEO1" s="182"/>
      <c r="VEP1" s="182"/>
      <c r="VEQ1" s="182"/>
      <c r="VER1" s="182"/>
      <c r="VES1" s="182"/>
      <c r="VET1" s="182"/>
      <c r="VEU1" s="182"/>
      <c r="VEV1" s="182"/>
      <c r="VEW1" s="182"/>
      <c r="VEX1" s="182"/>
      <c r="VEY1" s="182"/>
      <c r="VEZ1" s="182"/>
      <c r="VFA1" s="182"/>
      <c r="VFB1" s="182"/>
      <c r="VFC1" s="182"/>
      <c r="VFD1" s="182"/>
      <c r="VFE1" s="182"/>
      <c r="VFF1" s="182"/>
      <c r="VFG1" s="182"/>
      <c r="VFH1" s="182"/>
      <c r="VFI1" s="182"/>
      <c r="VFJ1" s="182"/>
      <c r="VFK1" s="182"/>
      <c r="VFL1" s="182"/>
      <c r="VFM1" s="182"/>
      <c r="VFN1" s="182"/>
      <c r="VFO1" s="182"/>
      <c r="VFP1" s="182"/>
      <c r="VFQ1" s="182"/>
      <c r="VFR1" s="182"/>
      <c r="VFS1" s="182"/>
      <c r="VFT1" s="182"/>
      <c r="VFU1" s="182"/>
      <c r="VFV1" s="182"/>
      <c r="VFW1" s="182"/>
      <c r="VFX1" s="182"/>
      <c r="VFY1" s="182"/>
      <c r="VFZ1" s="182"/>
      <c r="VGA1" s="182"/>
      <c r="VGB1" s="182"/>
      <c r="VGC1" s="182"/>
      <c r="VGD1" s="182"/>
      <c r="VGE1" s="182"/>
      <c r="VGF1" s="182"/>
      <c r="VGG1" s="182"/>
      <c r="VGH1" s="182"/>
      <c r="VGI1" s="182"/>
      <c r="VGJ1" s="182"/>
      <c r="VGK1" s="182"/>
      <c r="VGL1" s="182"/>
      <c r="VGM1" s="182"/>
      <c r="VGN1" s="182"/>
      <c r="VGO1" s="182"/>
      <c r="VGP1" s="182"/>
      <c r="VGQ1" s="182"/>
      <c r="VGR1" s="182"/>
      <c r="VGS1" s="182"/>
      <c r="VGT1" s="182"/>
      <c r="VGU1" s="182"/>
      <c r="VGV1" s="182"/>
      <c r="VGW1" s="182"/>
      <c r="VGX1" s="182"/>
      <c r="VGY1" s="182"/>
      <c r="VGZ1" s="182"/>
      <c r="VHA1" s="182"/>
      <c r="VHB1" s="182"/>
      <c r="VHC1" s="182"/>
      <c r="VHD1" s="182"/>
      <c r="VHE1" s="182"/>
      <c r="VHF1" s="182"/>
      <c r="VHG1" s="182"/>
      <c r="VHH1" s="182"/>
      <c r="VHI1" s="182"/>
      <c r="VHJ1" s="182"/>
      <c r="VHK1" s="182"/>
      <c r="VHL1" s="182"/>
      <c r="VHM1" s="182"/>
      <c r="VHN1" s="182"/>
      <c r="VHO1" s="182"/>
      <c r="VHP1" s="182"/>
      <c r="VHQ1" s="182"/>
      <c r="VHR1" s="182"/>
      <c r="VHS1" s="182"/>
      <c r="VHT1" s="182"/>
      <c r="VHU1" s="182"/>
      <c r="VHV1" s="182"/>
      <c r="VHW1" s="182"/>
      <c r="VHX1" s="182"/>
      <c r="VHY1" s="182"/>
      <c r="VHZ1" s="182"/>
      <c r="VIA1" s="182"/>
      <c r="VIB1" s="182"/>
      <c r="VIC1" s="182"/>
      <c r="VID1" s="182"/>
      <c r="VIE1" s="182"/>
      <c r="VIF1" s="182"/>
      <c r="VIG1" s="182"/>
      <c r="VIH1" s="182"/>
      <c r="VII1" s="182"/>
      <c r="VIJ1" s="182"/>
      <c r="VIK1" s="182"/>
      <c r="VIL1" s="182"/>
      <c r="VIM1" s="182"/>
      <c r="VIN1" s="182"/>
      <c r="VIO1" s="182"/>
      <c r="VIP1" s="182"/>
      <c r="VIQ1" s="182"/>
      <c r="VIR1" s="182"/>
      <c r="VIS1" s="182"/>
      <c r="VIT1" s="182"/>
      <c r="VIU1" s="182"/>
      <c r="VIV1" s="182"/>
      <c r="VIW1" s="182"/>
      <c r="VIX1" s="182"/>
      <c r="VIY1" s="182"/>
      <c r="VIZ1" s="182"/>
      <c r="VJA1" s="182"/>
      <c r="VJB1" s="182"/>
      <c r="VJC1" s="182"/>
      <c r="VJD1" s="182"/>
      <c r="VJE1" s="182"/>
      <c r="VJF1" s="182"/>
      <c r="VJG1" s="182"/>
      <c r="VJH1" s="182"/>
      <c r="VJI1" s="182"/>
      <c r="VJJ1" s="182"/>
      <c r="VJK1" s="182"/>
      <c r="VJL1" s="182"/>
      <c r="VJM1" s="182"/>
      <c r="VJN1" s="182"/>
      <c r="VJO1" s="182"/>
      <c r="VJP1" s="182"/>
      <c r="VJQ1" s="182"/>
      <c r="VJR1" s="182"/>
      <c r="VJS1" s="182"/>
      <c r="VJT1" s="182"/>
      <c r="VJU1" s="182"/>
      <c r="VJV1" s="182"/>
      <c r="VJW1" s="182"/>
      <c r="VJX1" s="182"/>
      <c r="VJY1" s="182"/>
      <c r="VJZ1" s="182"/>
      <c r="VKA1" s="182"/>
      <c r="VKB1" s="182"/>
      <c r="VKC1" s="182"/>
      <c r="VKD1" s="182"/>
      <c r="VKE1" s="182"/>
      <c r="VKF1" s="182"/>
      <c r="VKG1" s="182"/>
      <c r="VKH1" s="182"/>
      <c r="VKI1" s="182"/>
      <c r="VKJ1" s="182"/>
      <c r="VKK1" s="182"/>
      <c r="VKL1" s="182"/>
      <c r="VKM1" s="182"/>
      <c r="VKN1" s="182"/>
      <c r="VKO1" s="182"/>
      <c r="VKP1" s="182"/>
      <c r="VKQ1" s="182"/>
      <c r="VKR1" s="182"/>
      <c r="VKS1" s="182"/>
      <c r="VKT1" s="182"/>
      <c r="VKU1" s="182"/>
      <c r="VKV1" s="182"/>
      <c r="VKW1" s="182"/>
      <c r="VKX1" s="182"/>
      <c r="VKY1" s="182"/>
      <c r="VKZ1" s="182"/>
      <c r="VLA1" s="182"/>
      <c r="VLB1" s="182"/>
      <c r="VLC1" s="182"/>
      <c r="VLD1" s="182"/>
      <c r="VLE1" s="182"/>
      <c r="VLF1" s="182"/>
      <c r="VLG1" s="182"/>
      <c r="VLH1" s="182"/>
      <c r="VLI1" s="182"/>
      <c r="VLJ1" s="182"/>
      <c r="VLK1" s="182"/>
      <c r="VLL1" s="182"/>
      <c r="VLM1" s="182"/>
      <c r="VLN1" s="182"/>
      <c r="VLO1" s="182"/>
      <c r="VLP1" s="182"/>
      <c r="VLQ1" s="182"/>
      <c r="VLR1" s="182"/>
      <c r="VLS1" s="182"/>
      <c r="VLT1" s="182"/>
      <c r="VLU1" s="182"/>
      <c r="VLV1" s="182"/>
      <c r="VLW1" s="182"/>
      <c r="VLX1" s="182"/>
      <c r="VLY1" s="182"/>
      <c r="VLZ1" s="182"/>
      <c r="VMA1" s="182"/>
      <c r="VMB1" s="182"/>
      <c r="VMC1" s="182"/>
      <c r="VMD1" s="182"/>
      <c r="VME1" s="182"/>
      <c r="VMF1" s="182"/>
      <c r="VMG1" s="182"/>
      <c r="VMH1" s="182"/>
      <c r="VMI1" s="182"/>
      <c r="VMJ1" s="182"/>
      <c r="VMK1" s="182"/>
      <c r="VML1" s="182"/>
      <c r="VMM1" s="182"/>
      <c r="VMN1" s="182"/>
      <c r="VMO1" s="182"/>
      <c r="VMP1" s="182"/>
      <c r="VMQ1" s="182"/>
      <c r="VMR1" s="182"/>
      <c r="VMS1" s="182"/>
      <c r="VMT1" s="182"/>
      <c r="VMU1" s="182"/>
      <c r="VMV1" s="182"/>
      <c r="VMW1" s="182"/>
      <c r="VMX1" s="182"/>
      <c r="VMY1" s="182"/>
      <c r="VMZ1" s="182"/>
      <c r="VNA1" s="182"/>
      <c r="VNB1" s="182"/>
      <c r="VNC1" s="182"/>
      <c r="VND1" s="182"/>
      <c r="VNE1" s="182"/>
      <c r="VNF1" s="182"/>
      <c r="VNG1" s="182"/>
      <c r="VNH1" s="182"/>
      <c r="VNI1" s="182"/>
      <c r="VNJ1" s="182"/>
      <c r="VNK1" s="182"/>
      <c r="VNL1" s="182"/>
      <c r="VNM1" s="182"/>
      <c r="VNN1" s="182"/>
      <c r="VNO1" s="182"/>
      <c r="VNP1" s="182"/>
      <c r="VNQ1" s="182"/>
      <c r="VNR1" s="182"/>
      <c r="VNS1" s="182"/>
      <c r="VNT1" s="182"/>
      <c r="VNU1" s="182"/>
      <c r="VNV1" s="182"/>
      <c r="VNW1" s="182"/>
      <c r="VNX1" s="182"/>
      <c r="VNY1" s="182"/>
      <c r="VNZ1" s="182"/>
      <c r="VOA1" s="182"/>
      <c r="VOB1" s="182"/>
      <c r="VOC1" s="182"/>
      <c r="VOD1" s="182"/>
      <c r="VOE1" s="182"/>
      <c r="VOF1" s="182"/>
      <c r="VOG1" s="182"/>
      <c r="VOH1" s="182"/>
      <c r="VOI1" s="182"/>
      <c r="VOJ1" s="182"/>
      <c r="VOK1" s="182"/>
      <c r="VOL1" s="182"/>
      <c r="VOM1" s="182"/>
      <c r="VON1" s="182"/>
      <c r="VOO1" s="182"/>
      <c r="VOP1" s="182"/>
      <c r="VOQ1" s="182"/>
      <c r="VOR1" s="182"/>
      <c r="VOS1" s="182"/>
      <c r="VOT1" s="182"/>
      <c r="VOU1" s="182"/>
      <c r="VOV1" s="182"/>
      <c r="VOW1" s="182"/>
      <c r="VOX1" s="182"/>
      <c r="VOY1" s="182"/>
      <c r="VOZ1" s="182"/>
      <c r="VPA1" s="182"/>
      <c r="VPB1" s="182"/>
      <c r="VPC1" s="182"/>
      <c r="VPD1" s="182"/>
      <c r="VPE1" s="182"/>
      <c r="VPF1" s="182"/>
      <c r="VPG1" s="182"/>
      <c r="VPH1" s="182"/>
      <c r="VPI1" s="182"/>
      <c r="VPJ1" s="182"/>
      <c r="VPK1" s="182"/>
      <c r="VPL1" s="182"/>
      <c r="VPM1" s="182"/>
      <c r="VPN1" s="182"/>
      <c r="VPO1" s="182"/>
      <c r="VPP1" s="182"/>
      <c r="VPQ1" s="182"/>
      <c r="VPR1" s="182"/>
      <c r="VPS1" s="182"/>
      <c r="VPT1" s="182"/>
      <c r="VPU1" s="182"/>
      <c r="VPV1" s="182"/>
      <c r="VPW1" s="182"/>
      <c r="VPX1" s="182"/>
      <c r="VPY1" s="182"/>
      <c r="VPZ1" s="182"/>
      <c r="VQA1" s="182"/>
      <c r="VQB1" s="182"/>
      <c r="VQC1" s="182"/>
      <c r="VQD1" s="182"/>
      <c r="VQE1" s="182"/>
      <c r="VQF1" s="182"/>
      <c r="VQG1" s="182"/>
      <c r="VQH1" s="182"/>
      <c r="VQI1" s="182"/>
      <c r="VQJ1" s="182"/>
      <c r="VQK1" s="182"/>
      <c r="VQL1" s="182"/>
      <c r="VQM1" s="182"/>
      <c r="VQN1" s="182"/>
      <c r="VQO1" s="182"/>
      <c r="VQP1" s="182"/>
      <c r="VQQ1" s="182"/>
      <c r="VQR1" s="182"/>
      <c r="VQS1" s="182"/>
      <c r="VQT1" s="182"/>
      <c r="VQU1" s="182"/>
      <c r="VQV1" s="182"/>
      <c r="VQW1" s="182"/>
      <c r="VQX1" s="182"/>
      <c r="VQY1" s="182"/>
      <c r="VQZ1" s="182"/>
      <c r="VRA1" s="182"/>
      <c r="VRB1" s="182"/>
      <c r="VRC1" s="182"/>
      <c r="VRD1" s="182"/>
      <c r="VRE1" s="182"/>
      <c r="VRF1" s="182"/>
      <c r="VRG1" s="182"/>
      <c r="VRH1" s="182"/>
      <c r="VRI1" s="182"/>
      <c r="VRJ1" s="182"/>
      <c r="VRK1" s="182"/>
      <c r="VRL1" s="182"/>
      <c r="VRM1" s="182"/>
      <c r="VRN1" s="182"/>
      <c r="VRO1" s="182"/>
      <c r="VRP1" s="182"/>
      <c r="VRQ1" s="182"/>
      <c r="VRR1" s="182"/>
      <c r="VRS1" s="182"/>
      <c r="VRT1" s="182"/>
      <c r="VRU1" s="182"/>
      <c r="VRV1" s="182"/>
      <c r="VRW1" s="182"/>
      <c r="VRX1" s="182"/>
      <c r="VRY1" s="182"/>
      <c r="VRZ1" s="182"/>
      <c r="VSA1" s="182"/>
      <c r="VSB1" s="182"/>
      <c r="VSC1" s="182"/>
      <c r="VSD1" s="182"/>
      <c r="VSE1" s="182"/>
      <c r="VSF1" s="182"/>
      <c r="VSG1" s="182"/>
      <c r="VSH1" s="182"/>
      <c r="VSI1" s="182"/>
      <c r="VSJ1" s="182"/>
      <c r="VSK1" s="182"/>
      <c r="VSL1" s="182"/>
      <c r="VSM1" s="182"/>
      <c r="VSN1" s="182"/>
      <c r="VSO1" s="182"/>
      <c r="VSP1" s="182"/>
      <c r="VSQ1" s="182"/>
      <c r="VSR1" s="182"/>
      <c r="VSS1" s="182"/>
      <c r="VST1" s="182"/>
      <c r="VSU1" s="182"/>
      <c r="VSV1" s="182"/>
      <c r="VSW1" s="182"/>
      <c r="VSX1" s="182"/>
      <c r="VSY1" s="182"/>
      <c r="VSZ1" s="182"/>
      <c r="VTA1" s="182"/>
      <c r="VTB1" s="182"/>
      <c r="VTC1" s="182"/>
      <c r="VTD1" s="182"/>
      <c r="VTE1" s="182"/>
      <c r="VTF1" s="182"/>
      <c r="VTG1" s="182"/>
      <c r="VTH1" s="182"/>
      <c r="VTI1" s="182"/>
      <c r="VTJ1" s="182"/>
      <c r="VTK1" s="182"/>
      <c r="VTL1" s="182"/>
      <c r="VTM1" s="182"/>
      <c r="VTN1" s="182"/>
      <c r="VTO1" s="182"/>
      <c r="VTP1" s="182"/>
      <c r="VTQ1" s="182"/>
      <c r="VTR1" s="182"/>
      <c r="VTS1" s="182"/>
      <c r="VTT1" s="182"/>
      <c r="VTU1" s="182"/>
      <c r="VTV1" s="182"/>
      <c r="VTW1" s="182"/>
      <c r="VTX1" s="182"/>
      <c r="VTY1" s="182"/>
      <c r="VTZ1" s="182"/>
      <c r="VUA1" s="182"/>
      <c r="VUB1" s="182"/>
      <c r="VUC1" s="182"/>
      <c r="VUD1" s="182"/>
      <c r="VUE1" s="182"/>
      <c r="VUF1" s="182"/>
      <c r="VUG1" s="182"/>
      <c r="VUH1" s="182"/>
      <c r="VUI1" s="182"/>
      <c r="VUJ1" s="182"/>
      <c r="VUK1" s="182"/>
      <c r="VUL1" s="182"/>
      <c r="VUM1" s="182"/>
      <c r="VUN1" s="182"/>
      <c r="VUO1" s="182"/>
      <c r="VUP1" s="182"/>
      <c r="VUQ1" s="182"/>
      <c r="VUR1" s="182"/>
      <c r="VUS1" s="182"/>
      <c r="VUT1" s="182"/>
      <c r="VUU1" s="182"/>
      <c r="VUV1" s="182"/>
      <c r="VUW1" s="182"/>
      <c r="VUX1" s="182"/>
      <c r="VUY1" s="182"/>
      <c r="VUZ1" s="182"/>
      <c r="VVA1" s="182"/>
      <c r="VVB1" s="182"/>
      <c r="VVC1" s="182"/>
      <c r="VVD1" s="182"/>
      <c r="VVE1" s="182"/>
      <c r="VVF1" s="182"/>
      <c r="VVG1" s="182"/>
      <c r="VVH1" s="182"/>
      <c r="VVI1" s="182"/>
      <c r="VVJ1" s="182"/>
      <c r="VVK1" s="182"/>
      <c r="VVL1" s="182"/>
      <c r="VVM1" s="182"/>
      <c r="VVN1" s="182"/>
      <c r="VVO1" s="182"/>
      <c r="VVP1" s="182"/>
      <c r="VVQ1" s="182"/>
      <c r="VVR1" s="182"/>
      <c r="VVS1" s="182"/>
      <c r="VVT1" s="182"/>
      <c r="VVU1" s="182"/>
      <c r="VVV1" s="182"/>
      <c r="VVW1" s="182"/>
      <c r="VVX1" s="182"/>
      <c r="VVY1" s="182"/>
      <c r="VVZ1" s="182"/>
      <c r="VWA1" s="182"/>
      <c r="VWB1" s="182"/>
      <c r="VWC1" s="182"/>
      <c r="VWD1" s="182"/>
      <c r="VWE1" s="182"/>
      <c r="VWF1" s="182"/>
      <c r="VWG1" s="182"/>
      <c r="VWH1" s="182"/>
      <c r="VWI1" s="182"/>
      <c r="VWJ1" s="182"/>
      <c r="VWK1" s="182"/>
      <c r="VWL1" s="182"/>
      <c r="VWM1" s="182"/>
      <c r="VWN1" s="182"/>
      <c r="VWO1" s="182"/>
      <c r="VWP1" s="182"/>
      <c r="VWQ1" s="182"/>
      <c r="VWR1" s="182"/>
      <c r="VWS1" s="182"/>
      <c r="VWT1" s="182"/>
      <c r="VWU1" s="182"/>
      <c r="VWV1" s="182"/>
      <c r="VWW1" s="182"/>
      <c r="VWX1" s="182"/>
      <c r="VWY1" s="182"/>
      <c r="VWZ1" s="182"/>
      <c r="VXA1" s="182"/>
      <c r="VXB1" s="182"/>
      <c r="VXC1" s="182"/>
      <c r="VXD1" s="182"/>
      <c r="VXE1" s="182"/>
      <c r="VXF1" s="182"/>
      <c r="VXG1" s="182"/>
      <c r="VXH1" s="182"/>
      <c r="VXI1" s="182"/>
      <c r="VXJ1" s="182"/>
      <c r="VXK1" s="182"/>
      <c r="VXL1" s="182"/>
      <c r="VXM1" s="182"/>
      <c r="VXN1" s="182"/>
      <c r="VXO1" s="182"/>
      <c r="VXP1" s="182"/>
      <c r="VXQ1" s="182"/>
      <c r="VXR1" s="182"/>
      <c r="VXS1" s="182"/>
      <c r="VXT1" s="182"/>
      <c r="VXU1" s="182"/>
      <c r="VXV1" s="182"/>
      <c r="VXW1" s="182"/>
      <c r="VXX1" s="182"/>
      <c r="VXY1" s="182"/>
      <c r="VXZ1" s="182"/>
      <c r="VYA1" s="182"/>
      <c r="VYB1" s="182"/>
      <c r="VYC1" s="182"/>
      <c r="VYD1" s="182"/>
      <c r="VYE1" s="182"/>
      <c r="VYF1" s="182"/>
      <c r="VYG1" s="182"/>
      <c r="VYH1" s="182"/>
      <c r="VYI1" s="182"/>
      <c r="VYJ1" s="182"/>
      <c r="VYK1" s="182"/>
      <c r="VYL1" s="182"/>
      <c r="VYM1" s="182"/>
      <c r="VYN1" s="182"/>
      <c r="VYO1" s="182"/>
      <c r="VYP1" s="182"/>
      <c r="VYQ1" s="182"/>
      <c r="VYR1" s="182"/>
      <c r="VYS1" s="182"/>
      <c r="VYT1" s="182"/>
      <c r="VYU1" s="182"/>
      <c r="VYV1" s="182"/>
      <c r="VYW1" s="182"/>
      <c r="VYX1" s="182"/>
      <c r="VYY1" s="182"/>
      <c r="VYZ1" s="182"/>
      <c r="VZA1" s="182"/>
      <c r="VZB1" s="182"/>
      <c r="VZC1" s="182"/>
      <c r="VZD1" s="182"/>
      <c r="VZE1" s="182"/>
      <c r="VZF1" s="182"/>
      <c r="VZG1" s="182"/>
      <c r="VZH1" s="182"/>
      <c r="VZI1" s="182"/>
      <c r="VZJ1" s="182"/>
      <c r="VZK1" s="182"/>
      <c r="VZL1" s="182"/>
      <c r="VZM1" s="182"/>
      <c r="VZN1" s="182"/>
      <c r="VZO1" s="182"/>
      <c r="VZP1" s="182"/>
      <c r="VZQ1" s="182"/>
      <c r="VZR1" s="182"/>
      <c r="VZS1" s="182"/>
      <c r="VZT1" s="182"/>
      <c r="VZU1" s="182"/>
      <c r="VZV1" s="182"/>
      <c r="VZW1" s="182"/>
      <c r="VZX1" s="182"/>
      <c r="VZY1" s="182"/>
      <c r="VZZ1" s="182"/>
      <c r="WAA1" s="182"/>
      <c r="WAB1" s="182"/>
      <c r="WAC1" s="182"/>
      <c r="WAD1" s="182"/>
      <c r="WAE1" s="182"/>
      <c r="WAF1" s="182"/>
      <c r="WAG1" s="182"/>
      <c r="WAH1" s="182"/>
      <c r="WAI1" s="182"/>
      <c r="WAJ1" s="182"/>
      <c r="WAK1" s="182"/>
      <c r="WAL1" s="182"/>
      <c r="WAM1" s="182"/>
      <c r="WAN1" s="182"/>
      <c r="WAO1" s="182"/>
      <c r="WAP1" s="182"/>
      <c r="WAQ1" s="182"/>
      <c r="WAR1" s="182"/>
      <c r="WAS1" s="182"/>
      <c r="WAT1" s="182"/>
      <c r="WAU1" s="182"/>
      <c r="WAV1" s="182"/>
      <c r="WAW1" s="182"/>
      <c r="WAX1" s="182"/>
      <c r="WAY1" s="182"/>
      <c r="WAZ1" s="182"/>
      <c r="WBA1" s="182"/>
      <c r="WBB1" s="182"/>
      <c r="WBC1" s="182"/>
      <c r="WBD1" s="182"/>
      <c r="WBE1" s="182"/>
      <c r="WBF1" s="182"/>
      <c r="WBG1" s="182"/>
      <c r="WBH1" s="182"/>
      <c r="WBI1" s="182"/>
      <c r="WBJ1" s="182"/>
      <c r="WBK1" s="182"/>
      <c r="WBL1" s="182"/>
      <c r="WBM1" s="182"/>
      <c r="WBN1" s="182"/>
      <c r="WBO1" s="182"/>
      <c r="WBP1" s="182"/>
      <c r="WBQ1" s="182"/>
      <c r="WBR1" s="182"/>
      <c r="WBS1" s="182"/>
      <c r="WBT1" s="182"/>
      <c r="WBU1" s="182"/>
      <c r="WBV1" s="182"/>
      <c r="WBW1" s="182"/>
      <c r="WBX1" s="182"/>
      <c r="WBY1" s="182"/>
      <c r="WBZ1" s="182"/>
      <c r="WCA1" s="182"/>
      <c r="WCB1" s="182"/>
      <c r="WCC1" s="182"/>
      <c r="WCD1" s="182"/>
      <c r="WCE1" s="182"/>
      <c r="WCF1" s="182"/>
      <c r="WCG1" s="182"/>
      <c r="WCH1" s="182"/>
      <c r="WCI1" s="182"/>
      <c r="WCJ1" s="182"/>
      <c r="WCK1" s="182"/>
      <c r="WCL1" s="182"/>
      <c r="WCM1" s="182"/>
      <c r="WCN1" s="182"/>
      <c r="WCO1" s="182"/>
      <c r="WCP1" s="182"/>
      <c r="WCQ1" s="182"/>
      <c r="WCR1" s="182"/>
      <c r="WCS1" s="182"/>
      <c r="WCT1" s="182"/>
      <c r="WCU1" s="182"/>
      <c r="WCV1" s="182"/>
      <c r="WCW1" s="182"/>
      <c r="WCX1" s="182"/>
      <c r="WCY1" s="182"/>
      <c r="WCZ1" s="182"/>
      <c r="WDA1" s="182"/>
      <c r="WDB1" s="182"/>
      <c r="WDC1" s="182"/>
      <c r="WDD1" s="182"/>
      <c r="WDE1" s="182"/>
      <c r="WDF1" s="182"/>
      <c r="WDG1" s="182"/>
      <c r="WDH1" s="182"/>
      <c r="WDI1" s="182"/>
      <c r="WDJ1" s="182"/>
      <c r="WDK1" s="182"/>
      <c r="WDL1" s="182"/>
      <c r="WDM1" s="182"/>
      <c r="WDN1" s="182"/>
      <c r="WDO1" s="182"/>
      <c r="WDP1" s="182"/>
      <c r="WDQ1" s="182"/>
      <c r="WDR1" s="182"/>
      <c r="WDS1" s="182"/>
      <c r="WDT1" s="182"/>
      <c r="WDU1" s="182"/>
      <c r="WDV1" s="182"/>
      <c r="WDW1" s="182"/>
      <c r="WDX1" s="182"/>
      <c r="WDY1" s="182"/>
      <c r="WDZ1" s="182"/>
      <c r="WEA1" s="182"/>
      <c r="WEB1" s="182"/>
      <c r="WEC1" s="182"/>
      <c r="WED1" s="182"/>
      <c r="WEE1" s="182"/>
      <c r="WEF1" s="182"/>
      <c r="WEG1" s="182"/>
      <c r="WEH1" s="182"/>
      <c r="WEI1" s="182"/>
      <c r="WEJ1" s="182"/>
      <c r="WEK1" s="182"/>
      <c r="WEL1" s="182"/>
      <c r="WEM1" s="182"/>
      <c r="WEN1" s="182"/>
      <c r="WEO1" s="182"/>
      <c r="WEP1" s="182"/>
      <c r="WEQ1" s="182"/>
      <c r="WER1" s="182"/>
      <c r="WES1" s="182"/>
      <c r="WET1" s="182"/>
      <c r="WEU1" s="182"/>
      <c r="WEV1" s="182"/>
      <c r="WEW1" s="182"/>
      <c r="WEX1" s="182"/>
      <c r="WEY1" s="182"/>
      <c r="WEZ1" s="182"/>
      <c r="WFA1" s="182"/>
      <c r="WFB1" s="182"/>
      <c r="WFC1" s="182"/>
      <c r="WFD1" s="182"/>
      <c r="WFE1" s="182"/>
      <c r="WFF1" s="182"/>
      <c r="WFG1" s="182"/>
      <c r="WFH1" s="182"/>
      <c r="WFI1" s="182"/>
      <c r="WFJ1" s="182"/>
      <c r="WFK1" s="182"/>
      <c r="WFL1" s="182"/>
      <c r="WFM1" s="182"/>
      <c r="WFN1" s="182"/>
      <c r="WFO1" s="182"/>
      <c r="WFP1" s="182"/>
      <c r="WFQ1" s="182"/>
      <c r="WFR1" s="182"/>
      <c r="WFS1" s="182"/>
      <c r="WFT1" s="182"/>
      <c r="WFU1" s="182"/>
      <c r="WFV1" s="182"/>
      <c r="WFW1" s="182"/>
      <c r="WFX1" s="182"/>
      <c r="WFY1" s="182"/>
      <c r="WFZ1" s="182"/>
      <c r="WGA1" s="182"/>
      <c r="WGB1" s="182"/>
      <c r="WGC1" s="182"/>
      <c r="WGD1" s="182"/>
      <c r="WGE1" s="182"/>
      <c r="WGF1" s="182"/>
      <c r="WGG1" s="182"/>
      <c r="WGH1" s="182"/>
      <c r="WGI1" s="182"/>
      <c r="WGJ1" s="182"/>
      <c r="WGK1" s="182"/>
      <c r="WGL1" s="182"/>
      <c r="WGM1" s="182"/>
      <c r="WGN1" s="182"/>
      <c r="WGO1" s="182"/>
      <c r="WGP1" s="182"/>
      <c r="WGQ1" s="182"/>
      <c r="WGR1" s="182"/>
      <c r="WGS1" s="182"/>
      <c r="WGT1" s="182"/>
      <c r="WGU1" s="182"/>
      <c r="WGV1" s="182"/>
      <c r="WGW1" s="182"/>
      <c r="WGX1" s="182"/>
      <c r="WGY1" s="182"/>
      <c r="WGZ1" s="182"/>
      <c r="WHA1" s="182"/>
      <c r="WHB1" s="182"/>
      <c r="WHC1" s="182"/>
      <c r="WHD1" s="182"/>
      <c r="WHE1" s="182"/>
      <c r="WHF1" s="182"/>
      <c r="WHG1" s="182"/>
      <c r="WHH1" s="182"/>
      <c r="WHI1" s="182"/>
      <c r="WHJ1" s="182"/>
      <c r="WHK1" s="182"/>
      <c r="WHL1" s="182"/>
      <c r="WHM1" s="182"/>
      <c r="WHN1" s="182"/>
      <c r="WHO1" s="182"/>
      <c r="WHP1" s="182"/>
      <c r="WHQ1" s="182"/>
      <c r="WHR1" s="182"/>
      <c r="WHS1" s="182"/>
      <c r="WHT1" s="182"/>
      <c r="WHU1" s="182"/>
      <c r="WHV1" s="182"/>
      <c r="WHW1" s="182"/>
      <c r="WHX1" s="182"/>
      <c r="WHY1" s="182"/>
      <c r="WHZ1" s="182"/>
      <c r="WIA1" s="182"/>
      <c r="WIB1" s="182"/>
      <c r="WIC1" s="182"/>
      <c r="WID1" s="182"/>
      <c r="WIE1" s="182"/>
      <c r="WIF1" s="182"/>
      <c r="WIG1" s="182"/>
      <c r="WIH1" s="182"/>
      <c r="WII1" s="182"/>
      <c r="WIJ1" s="182"/>
      <c r="WIK1" s="182"/>
      <c r="WIL1" s="182"/>
      <c r="WIM1" s="182"/>
      <c r="WIN1" s="182"/>
      <c r="WIO1" s="182"/>
      <c r="WIP1" s="182"/>
      <c r="WIQ1" s="182"/>
      <c r="WIR1" s="182"/>
      <c r="WIS1" s="182"/>
      <c r="WIT1" s="182"/>
      <c r="WIU1" s="182"/>
      <c r="WIV1" s="182"/>
      <c r="WIW1" s="182"/>
      <c r="WIX1" s="182"/>
      <c r="WIY1" s="182"/>
      <c r="WIZ1" s="182"/>
      <c r="WJA1" s="182"/>
      <c r="WJB1" s="182"/>
      <c r="WJC1" s="182"/>
      <c r="WJD1" s="182"/>
      <c r="WJE1" s="182"/>
      <c r="WJF1" s="182"/>
      <c r="WJG1" s="182"/>
      <c r="WJH1" s="182"/>
      <c r="WJI1" s="182"/>
      <c r="WJJ1" s="182"/>
      <c r="WJK1" s="182"/>
      <c r="WJL1" s="182"/>
      <c r="WJM1" s="182"/>
      <c r="WJN1" s="182"/>
      <c r="WJO1" s="182"/>
      <c r="WJP1" s="182"/>
      <c r="WJQ1" s="182"/>
      <c r="WJR1" s="182"/>
      <c r="WJS1" s="182"/>
      <c r="WJT1" s="182"/>
      <c r="WJU1" s="182"/>
      <c r="WJV1" s="182"/>
      <c r="WJW1" s="182"/>
      <c r="WJX1" s="182"/>
      <c r="WJY1" s="182"/>
      <c r="WJZ1" s="182"/>
      <c r="WKA1" s="182"/>
      <c r="WKB1" s="182"/>
      <c r="WKC1" s="182"/>
      <c r="WKD1" s="182"/>
      <c r="WKE1" s="182"/>
      <c r="WKF1" s="182"/>
      <c r="WKG1" s="182"/>
      <c r="WKH1" s="182"/>
      <c r="WKI1" s="182"/>
      <c r="WKJ1" s="182"/>
      <c r="WKK1" s="182"/>
      <c r="WKL1" s="182"/>
      <c r="WKM1" s="182"/>
      <c r="WKN1" s="182"/>
      <c r="WKO1" s="182"/>
      <c r="WKP1" s="182"/>
      <c r="WKQ1" s="182"/>
      <c r="WKR1" s="182"/>
      <c r="WKS1" s="182"/>
      <c r="WKT1" s="182"/>
      <c r="WKU1" s="182"/>
      <c r="WKV1" s="182"/>
      <c r="WKW1" s="182"/>
      <c r="WKX1" s="182"/>
      <c r="WKY1" s="182"/>
      <c r="WKZ1" s="182"/>
      <c r="WLA1" s="182"/>
      <c r="WLB1" s="182"/>
      <c r="WLC1" s="182"/>
      <c r="WLD1" s="182"/>
      <c r="WLE1" s="182"/>
      <c r="WLF1" s="182"/>
      <c r="WLG1" s="182"/>
      <c r="WLH1" s="182"/>
      <c r="WLI1" s="182"/>
      <c r="WLJ1" s="182"/>
      <c r="WLK1" s="182"/>
      <c r="WLL1" s="182"/>
      <c r="WLM1" s="182"/>
      <c r="WLN1" s="182"/>
      <c r="WLO1" s="182"/>
      <c r="WLP1" s="182"/>
      <c r="WLQ1" s="182"/>
      <c r="WLR1" s="182"/>
      <c r="WLS1" s="182"/>
      <c r="WLT1" s="182"/>
      <c r="WLU1" s="182"/>
      <c r="WLV1" s="182"/>
      <c r="WLW1" s="182"/>
      <c r="WLX1" s="182"/>
      <c r="WLY1" s="182"/>
      <c r="WLZ1" s="182"/>
      <c r="WMA1" s="182"/>
      <c r="WMB1" s="182"/>
      <c r="WMC1" s="182"/>
      <c r="WMD1" s="182"/>
      <c r="WME1" s="182"/>
      <c r="WMF1" s="182"/>
      <c r="WMG1" s="182"/>
      <c r="WMH1" s="182"/>
      <c r="WMI1" s="182"/>
      <c r="WMJ1" s="182"/>
      <c r="WMK1" s="182"/>
      <c r="WML1" s="182"/>
      <c r="WMM1" s="182"/>
      <c r="WMN1" s="182"/>
      <c r="WMO1" s="182"/>
      <c r="WMP1" s="182"/>
      <c r="WMQ1" s="182"/>
      <c r="WMR1" s="182"/>
      <c r="WMS1" s="182"/>
      <c r="WMT1" s="182"/>
      <c r="WMU1" s="182"/>
      <c r="WMV1" s="182"/>
      <c r="WMW1" s="182"/>
      <c r="WMX1" s="182"/>
      <c r="WMY1" s="182"/>
      <c r="WMZ1" s="182"/>
      <c r="WNA1" s="182"/>
      <c r="WNB1" s="182"/>
      <c r="WNC1" s="182"/>
      <c r="WND1" s="182"/>
      <c r="WNE1" s="182"/>
      <c r="WNF1" s="182"/>
      <c r="WNG1" s="182"/>
      <c r="WNH1" s="182"/>
      <c r="WNI1" s="182"/>
      <c r="WNJ1" s="182"/>
      <c r="WNK1" s="182"/>
      <c r="WNL1" s="182"/>
      <c r="WNM1" s="182"/>
      <c r="WNN1" s="182"/>
      <c r="WNO1" s="182"/>
      <c r="WNP1" s="182"/>
      <c r="WNQ1" s="182"/>
      <c r="WNR1" s="182"/>
      <c r="WNS1" s="182"/>
      <c r="WNT1" s="182"/>
      <c r="WNU1" s="182"/>
      <c r="WNV1" s="182"/>
      <c r="WNW1" s="182"/>
      <c r="WNX1" s="182"/>
      <c r="WNY1" s="182"/>
      <c r="WNZ1" s="182"/>
      <c r="WOA1" s="182"/>
      <c r="WOB1" s="182"/>
      <c r="WOC1" s="182"/>
      <c r="WOD1" s="182"/>
      <c r="WOE1" s="182"/>
      <c r="WOF1" s="182"/>
      <c r="WOG1" s="182"/>
      <c r="WOH1" s="182"/>
      <c r="WOI1" s="182"/>
      <c r="WOJ1" s="182"/>
      <c r="WOK1" s="182"/>
      <c r="WOL1" s="182"/>
      <c r="WOM1" s="182"/>
      <c r="WON1" s="182"/>
      <c r="WOO1" s="182"/>
      <c r="WOP1" s="182"/>
      <c r="WOQ1" s="182"/>
      <c r="WOR1" s="182"/>
      <c r="WOS1" s="182"/>
      <c r="WOT1" s="182"/>
      <c r="WOU1" s="182"/>
      <c r="WOV1" s="182"/>
      <c r="WOW1" s="182"/>
      <c r="WOX1" s="182"/>
      <c r="WOY1" s="182"/>
      <c r="WOZ1" s="182"/>
      <c r="WPA1" s="182"/>
      <c r="WPB1" s="182"/>
      <c r="WPC1" s="182"/>
      <c r="WPD1" s="182"/>
      <c r="WPE1" s="182"/>
      <c r="WPF1" s="182"/>
      <c r="WPG1" s="182"/>
      <c r="WPH1" s="182"/>
      <c r="WPI1" s="182"/>
      <c r="WPJ1" s="182"/>
      <c r="WPK1" s="182"/>
      <c r="WPL1" s="182"/>
      <c r="WPM1" s="182"/>
      <c r="WPN1" s="182"/>
      <c r="WPO1" s="182"/>
      <c r="WPP1" s="182"/>
      <c r="WPQ1" s="182"/>
      <c r="WPR1" s="182"/>
      <c r="WPS1" s="182"/>
      <c r="WPT1" s="182"/>
      <c r="WPU1" s="182"/>
      <c r="WPV1" s="182"/>
      <c r="WPW1" s="182"/>
      <c r="WPX1" s="182"/>
      <c r="WPY1" s="182"/>
      <c r="WPZ1" s="182"/>
      <c r="WQA1" s="182"/>
      <c r="WQB1" s="182"/>
      <c r="WQC1" s="182"/>
      <c r="WQD1" s="182"/>
      <c r="WQE1" s="182"/>
      <c r="WQF1" s="182"/>
      <c r="WQG1" s="182"/>
      <c r="WQH1" s="182"/>
      <c r="WQI1" s="182"/>
      <c r="WQJ1" s="182"/>
      <c r="WQK1" s="182"/>
      <c r="WQL1" s="182"/>
      <c r="WQM1" s="182"/>
      <c r="WQN1" s="182"/>
      <c r="WQO1" s="182"/>
      <c r="WQP1" s="182"/>
      <c r="WQQ1" s="182"/>
      <c r="WQR1" s="182"/>
      <c r="WQS1" s="182"/>
      <c r="WQT1" s="182"/>
      <c r="WQU1" s="182"/>
      <c r="WQV1" s="182"/>
      <c r="WQW1" s="182"/>
      <c r="WQX1" s="182"/>
      <c r="WQY1" s="182"/>
      <c r="WQZ1" s="182"/>
      <c r="WRA1" s="182"/>
      <c r="WRB1" s="182"/>
      <c r="WRC1" s="182"/>
      <c r="WRD1" s="182"/>
      <c r="WRE1" s="182"/>
      <c r="WRF1" s="182"/>
      <c r="WRG1" s="182"/>
      <c r="WRH1" s="182"/>
      <c r="WRI1" s="182"/>
      <c r="WRJ1" s="182"/>
      <c r="WRK1" s="182"/>
      <c r="WRL1" s="182"/>
      <c r="WRM1" s="182"/>
      <c r="WRN1" s="182"/>
      <c r="WRO1" s="182"/>
      <c r="WRP1" s="182"/>
      <c r="WRQ1" s="182"/>
      <c r="WRR1" s="182"/>
      <c r="WRS1" s="182"/>
      <c r="WRT1" s="182"/>
      <c r="WRU1" s="182"/>
      <c r="WRV1" s="182"/>
      <c r="WRW1" s="182"/>
      <c r="WRX1" s="182"/>
      <c r="WRY1" s="182"/>
      <c r="WRZ1" s="182"/>
      <c r="WSA1" s="182"/>
      <c r="WSB1" s="182"/>
      <c r="WSC1" s="182"/>
      <c r="WSD1" s="182"/>
      <c r="WSE1" s="182"/>
      <c r="WSF1" s="182"/>
      <c r="WSG1" s="182"/>
      <c r="WSH1" s="182"/>
      <c r="WSI1" s="182"/>
      <c r="WSJ1" s="182"/>
      <c r="WSK1" s="182"/>
      <c r="WSL1" s="182"/>
      <c r="WSM1" s="182"/>
      <c r="WSN1" s="182"/>
      <c r="WSO1" s="182"/>
      <c r="WSP1" s="182"/>
      <c r="WSQ1" s="182"/>
      <c r="WSR1" s="182"/>
      <c r="WSS1" s="182"/>
      <c r="WST1" s="182"/>
      <c r="WSU1" s="182"/>
      <c r="WSV1" s="182"/>
      <c r="WSW1" s="182"/>
      <c r="WSX1" s="182"/>
      <c r="WSY1" s="182"/>
      <c r="WSZ1" s="182"/>
      <c r="WTA1" s="182"/>
      <c r="WTB1" s="182"/>
      <c r="WTC1" s="182"/>
      <c r="WTD1" s="182"/>
      <c r="WTE1" s="182"/>
      <c r="WTF1" s="182"/>
      <c r="WTG1" s="182"/>
      <c r="WTH1" s="182"/>
      <c r="WTI1" s="182"/>
      <c r="WTJ1" s="182"/>
      <c r="WTK1" s="182"/>
      <c r="WTL1" s="182"/>
      <c r="WTM1" s="182"/>
      <c r="WTN1" s="182"/>
      <c r="WTO1" s="182"/>
      <c r="WTP1" s="182"/>
      <c r="WTQ1" s="182"/>
      <c r="WTR1" s="182"/>
      <c r="WTS1" s="182"/>
      <c r="WTT1" s="182"/>
      <c r="WTU1" s="182"/>
      <c r="WTV1" s="182"/>
      <c r="WTW1" s="182"/>
      <c r="WTX1" s="182"/>
      <c r="WTY1" s="182"/>
      <c r="WTZ1" s="182"/>
      <c r="WUA1" s="182"/>
      <c r="WUB1" s="182"/>
      <c r="WUC1" s="182"/>
      <c r="WUD1" s="182"/>
      <c r="WUE1" s="182"/>
      <c r="WUF1" s="182"/>
      <c r="WUG1" s="182"/>
      <c r="WUH1" s="182"/>
      <c r="WUI1" s="182"/>
      <c r="WUJ1" s="182"/>
      <c r="WUK1" s="182"/>
      <c r="WUL1" s="182"/>
      <c r="WUM1" s="182"/>
      <c r="WUN1" s="182"/>
      <c r="WUO1" s="182"/>
      <c r="WUP1" s="182"/>
      <c r="WUQ1" s="182"/>
      <c r="WUR1" s="182"/>
      <c r="WUS1" s="182"/>
      <c r="WUT1" s="182"/>
      <c r="WUU1" s="182"/>
      <c r="WUV1" s="182"/>
      <c r="WUW1" s="182"/>
      <c r="WUX1" s="182"/>
      <c r="WUY1" s="182"/>
      <c r="WUZ1" s="182"/>
      <c r="WVA1" s="182"/>
      <c r="WVB1" s="182"/>
      <c r="WVC1" s="182"/>
      <c r="WVD1" s="182"/>
      <c r="WVE1" s="182"/>
      <c r="WVF1" s="182"/>
      <c r="WVG1" s="182"/>
      <c r="WVH1" s="182"/>
      <c r="WVI1" s="182"/>
      <c r="WVJ1" s="182"/>
      <c r="WVK1" s="182"/>
      <c r="WVL1" s="182"/>
      <c r="WVM1" s="182"/>
      <c r="WVN1" s="182"/>
      <c r="WVO1" s="182"/>
      <c r="WVP1" s="182"/>
      <c r="WVQ1" s="182"/>
      <c r="WVR1" s="182"/>
      <c r="WVS1" s="182"/>
      <c r="WVT1" s="182"/>
      <c r="WVU1" s="182"/>
      <c r="WVV1" s="182"/>
      <c r="WVW1" s="182"/>
      <c r="WVX1" s="182"/>
      <c r="WVY1" s="182"/>
      <c r="WVZ1" s="182"/>
      <c r="WWA1" s="182"/>
      <c r="WWB1" s="182"/>
      <c r="WWC1" s="182"/>
      <c r="WWD1" s="182"/>
      <c r="WWE1" s="182"/>
      <c r="WWF1" s="182"/>
      <c r="WWG1" s="182"/>
      <c r="WWH1" s="182"/>
      <c r="WWI1" s="182"/>
      <c r="WWJ1" s="182"/>
      <c r="WWK1" s="182"/>
      <c r="WWL1" s="182"/>
      <c r="WWM1" s="182"/>
      <c r="WWN1" s="182"/>
      <c r="WWO1" s="182"/>
      <c r="WWP1" s="182"/>
      <c r="WWQ1" s="182"/>
      <c r="WWR1" s="182"/>
      <c r="WWS1" s="182"/>
      <c r="WWT1" s="182"/>
      <c r="WWU1" s="182"/>
      <c r="WWV1" s="182"/>
      <c r="WWW1" s="182"/>
      <c r="WWX1" s="182"/>
      <c r="WWY1" s="182"/>
      <c r="WWZ1" s="182"/>
      <c r="WXA1" s="182"/>
      <c r="WXB1" s="182"/>
      <c r="WXC1" s="182"/>
      <c r="WXD1" s="182"/>
      <c r="WXE1" s="182"/>
      <c r="WXF1" s="182"/>
      <c r="WXG1" s="182"/>
      <c r="WXH1" s="182"/>
      <c r="WXI1" s="182"/>
      <c r="WXJ1" s="182"/>
      <c r="WXK1" s="182"/>
      <c r="WXL1" s="182"/>
      <c r="WXM1" s="182"/>
      <c r="WXN1" s="182"/>
      <c r="WXO1" s="182"/>
      <c r="WXP1" s="182"/>
      <c r="WXQ1" s="182"/>
      <c r="WXR1" s="182"/>
      <c r="WXS1" s="182"/>
      <c r="WXT1" s="182"/>
      <c r="WXU1" s="182"/>
      <c r="WXV1" s="182"/>
      <c r="WXW1" s="182"/>
      <c r="WXX1" s="182"/>
      <c r="WXY1" s="182"/>
      <c r="WXZ1" s="182"/>
      <c r="WYA1" s="182"/>
      <c r="WYB1" s="182"/>
      <c r="WYC1" s="182"/>
      <c r="WYD1" s="182"/>
      <c r="WYE1" s="182"/>
      <c r="WYF1" s="182"/>
      <c r="WYG1" s="182"/>
      <c r="WYH1" s="182"/>
      <c r="WYI1" s="182"/>
      <c r="WYJ1" s="182"/>
      <c r="WYK1" s="182"/>
      <c r="WYL1" s="182"/>
      <c r="WYM1" s="182"/>
      <c r="WYN1" s="182"/>
      <c r="WYO1" s="182"/>
      <c r="WYP1" s="182"/>
      <c r="WYQ1" s="182"/>
      <c r="WYR1" s="182"/>
      <c r="WYS1" s="182"/>
      <c r="WYT1" s="182"/>
      <c r="WYU1" s="182"/>
      <c r="WYV1" s="182"/>
      <c r="WYW1" s="182"/>
      <c r="WYX1" s="182"/>
      <c r="WYY1" s="182"/>
      <c r="WYZ1" s="182"/>
      <c r="WZA1" s="182"/>
      <c r="WZB1" s="182"/>
      <c r="WZC1" s="182"/>
      <c r="WZD1" s="182"/>
      <c r="WZE1" s="182"/>
      <c r="WZF1" s="182"/>
      <c r="WZG1" s="182"/>
      <c r="WZH1" s="182"/>
      <c r="WZI1" s="182"/>
      <c r="WZJ1" s="182"/>
      <c r="WZK1" s="182"/>
      <c r="WZL1" s="182"/>
      <c r="WZM1" s="182"/>
      <c r="WZN1" s="182"/>
      <c r="WZO1" s="182"/>
      <c r="WZP1" s="182"/>
      <c r="WZQ1" s="182"/>
      <c r="WZR1" s="182"/>
      <c r="WZS1" s="182"/>
      <c r="WZT1" s="182"/>
      <c r="WZU1" s="182"/>
      <c r="WZV1" s="182"/>
      <c r="WZW1" s="182"/>
      <c r="WZX1" s="182"/>
      <c r="WZY1" s="182"/>
      <c r="WZZ1" s="182"/>
      <c r="XAA1" s="182"/>
      <c r="XAB1" s="182"/>
      <c r="XAC1" s="182"/>
      <c r="XAD1" s="182"/>
      <c r="XAE1" s="182"/>
      <c r="XAF1" s="182"/>
      <c r="XAG1" s="182"/>
      <c r="XAH1" s="182"/>
      <c r="XAI1" s="182"/>
      <c r="XAJ1" s="182"/>
      <c r="XAK1" s="182"/>
      <c r="XAL1" s="182"/>
      <c r="XAM1" s="182"/>
      <c r="XAN1" s="182"/>
      <c r="XAO1" s="182"/>
      <c r="XAP1" s="182"/>
      <c r="XAQ1" s="182"/>
      <c r="XAR1" s="182"/>
      <c r="XAS1" s="182"/>
      <c r="XAT1" s="182"/>
      <c r="XAU1" s="182"/>
      <c r="XAV1" s="182"/>
      <c r="XAW1" s="182"/>
      <c r="XAX1" s="182"/>
      <c r="XAY1" s="182"/>
      <c r="XAZ1" s="182"/>
      <c r="XBA1" s="182"/>
      <c r="XBB1" s="182"/>
      <c r="XBC1" s="182"/>
      <c r="XBD1" s="182"/>
      <c r="XBE1" s="182"/>
      <c r="XBF1" s="182"/>
      <c r="XBG1" s="182"/>
      <c r="XBH1" s="182"/>
      <c r="XBI1" s="182"/>
      <c r="XBJ1" s="182"/>
      <c r="XBK1" s="182"/>
      <c r="XBL1" s="182"/>
      <c r="XBM1" s="182"/>
      <c r="XBN1" s="182"/>
      <c r="XBO1" s="182"/>
      <c r="XBP1" s="182"/>
      <c r="XBQ1" s="182"/>
      <c r="XBR1" s="182"/>
      <c r="XBS1" s="182"/>
      <c r="XBT1" s="182"/>
      <c r="XBU1" s="182"/>
      <c r="XBV1" s="182"/>
      <c r="XBW1" s="182"/>
      <c r="XBX1" s="182"/>
      <c r="XBY1" s="182"/>
      <c r="XBZ1" s="182"/>
      <c r="XCA1" s="182"/>
      <c r="XCB1" s="182"/>
      <c r="XCC1" s="182"/>
      <c r="XCD1" s="182"/>
      <c r="XCE1" s="182"/>
      <c r="XCF1" s="182"/>
      <c r="XCG1" s="182"/>
      <c r="XCH1" s="182"/>
      <c r="XCI1" s="182"/>
      <c r="XCJ1" s="182"/>
      <c r="XCK1" s="182"/>
      <c r="XCL1" s="182"/>
      <c r="XCM1" s="182"/>
      <c r="XCN1" s="182"/>
      <c r="XCO1" s="182"/>
      <c r="XCP1" s="182"/>
      <c r="XCQ1" s="182"/>
      <c r="XCR1" s="182"/>
      <c r="XCS1" s="182"/>
      <c r="XCT1" s="182"/>
      <c r="XCU1" s="182"/>
      <c r="XCV1" s="182"/>
      <c r="XCW1" s="182"/>
      <c r="XCX1" s="182"/>
      <c r="XCY1" s="182"/>
      <c r="XCZ1" s="182"/>
      <c r="XDA1" s="182"/>
      <c r="XDB1" s="182"/>
      <c r="XDC1" s="182"/>
      <c r="XDD1" s="182"/>
      <c r="XDE1" s="182"/>
      <c r="XDF1" s="182"/>
      <c r="XDG1" s="182"/>
      <c r="XDH1" s="182"/>
      <c r="XDI1" s="182"/>
      <c r="XDJ1" s="182"/>
      <c r="XDK1" s="182"/>
      <c r="XDL1" s="182"/>
      <c r="XDM1" s="182"/>
      <c r="XDN1" s="182"/>
      <c r="XDO1" s="182"/>
      <c r="XDP1" s="182"/>
      <c r="XDQ1" s="182"/>
      <c r="XDR1" s="182"/>
      <c r="XDS1" s="182"/>
      <c r="XDT1" s="182"/>
      <c r="XDU1" s="182"/>
      <c r="XDV1" s="182"/>
      <c r="XDW1" s="182"/>
      <c r="XDX1" s="182"/>
      <c r="XDY1" s="182"/>
      <c r="XDZ1" s="182"/>
      <c r="XEA1" s="182"/>
      <c r="XEB1" s="182"/>
      <c r="XEC1" s="182"/>
      <c r="XED1" s="182"/>
      <c r="XEE1" s="182"/>
      <c r="XEF1" s="182"/>
      <c r="XEG1" s="182"/>
      <c r="XEH1" s="182"/>
      <c r="XEI1" s="182"/>
      <c r="XEJ1" s="182"/>
      <c r="XEK1" s="182"/>
      <c r="XEL1" s="182"/>
      <c r="XEM1" s="182"/>
      <c r="XEN1" s="182"/>
      <c r="XEO1" s="182"/>
      <c r="XEP1" s="182"/>
      <c r="XEQ1" s="182"/>
      <c r="XER1" s="182"/>
      <c r="XES1" s="182"/>
      <c r="XET1" s="182"/>
      <c r="XEU1" s="182"/>
      <c r="XEV1" s="182"/>
      <c r="XEW1" s="182"/>
      <c r="XEX1" s="182"/>
      <c r="XEY1" s="182"/>
      <c r="XEZ1" s="182"/>
      <c r="XFA1" s="182"/>
      <c r="XFB1" s="182"/>
    </row>
    <row r="2" spans="1:16382" ht="18" x14ac:dyDescent="0.35">
      <c r="A2" s="1" t="s">
        <v>92</v>
      </c>
      <c r="B2" s="1"/>
      <c r="C2" s="182" t="s">
        <v>91</v>
      </c>
      <c r="D2" s="182"/>
      <c r="E2" s="182"/>
      <c r="F2" s="182"/>
      <c r="O2" s="52" t="s">
        <v>89</v>
      </c>
      <c r="R2" s="52"/>
      <c r="X2" s="3"/>
    </row>
    <row r="3" spans="1:16382" ht="18" x14ac:dyDescent="0.35">
      <c r="A3" s="1"/>
      <c r="B3" s="1"/>
      <c r="C3" s="53"/>
      <c r="D3" s="53"/>
      <c r="E3" s="53"/>
      <c r="F3" s="53"/>
      <c r="X3" s="3"/>
    </row>
    <row r="4" spans="1:16382" ht="18" x14ac:dyDescent="0.35">
      <c r="A4" s="1"/>
      <c r="B4" s="1"/>
      <c r="C4" s="54"/>
      <c r="D4" s="54"/>
      <c r="E4" s="54"/>
      <c r="F4" s="54"/>
      <c r="X4" s="3"/>
    </row>
    <row r="5" spans="1:16382" ht="13.5" customHeight="1" x14ac:dyDescent="0.35">
      <c r="A5" s="1"/>
      <c r="B5" s="1"/>
      <c r="C5" s="54"/>
      <c r="D5" s="54"/>
      <c r="E5" s="54"/>
      <c r="F5" s="54"/>
      <c r="X5" s="3"/>
    </row>
    <row r="6" spans="1:16382" ht="18" x14ac:dyDescent="0.35">
      <c r="A6" s="1"/>
      <c r="B6" s="1"/>
      <c r="C6" s="54"/>
      <c r="D6" s="54"/>
      <c r="E6" s="54"/>
      <c r="F6" s="54"/>
      <c r="X6" s="3"/>
    </row>
    <row r="7" spans="1:16382" ht="19.5" customHeight="1" x14ac:dyDescent="0.35">
      <c r="A7" s="1"/>
      <c r="B7" s="1"/>
      <c r="C7" s="53"/>
      <c r="D7" s="5"/>
      <c r="E7" s="53"/>
      <c r="F7" s="53"/>
    </row>
    <row r="8" spans="1:16382" s="7" customFormat="1" ht="18" x14ac:dyDescent="0.35">
      <c r="A8" s="6"/>
      <c r="B8" s="6"/>
      <c r="R8" s="75"/>
      <c r="T8" s="173">
        <v>2017</v>
      </c>
      <c r="U8" s="173"/>
      <c r="V8" s="173">
        <v>2018</v>
      </c>
      <c r="W8" s="173"/>
      <c r="X8" s="173">
        <v>2019</v>
      </c>
      <c r="Y8" s="173"/>
      <c r="Z8" s="173">
        <v>2020</v>
      </c>
      <c r="AA8" s="173"/>
      <c r="AB8" s="173">
        <v>2021</v>
      </c>
      <c r="AC8" s="173"/>
      <c r="AD8" s="173">
        <v>2022</v>
      </c>
      <c r="AE8" s="173"/>
      <c r="AF8" s="173">
        <v>2023</v>
      </c>
      <c r="AG8" s="173"/>
    </row>
    <row r="9" spans="1:16382" s="7" customFormat="1" x14ac:dyDescent="0.3">
      <c r="R9" s="75"/>
      <c r="T9" s="91" t="s">
        <v>85</v>
      </c>
      <c r="U9" s="77" t="s">
        <v>86</v>
      </c>
      <c r="V9" s="91" t="s">
        <v>85</v>
      </c>
      <c r="W9" s="77" t="s">
        <v>86</v>
      </c>
      <c r="X9" s="91" t="s">
        <v>85</v>
      </c>
      <c r="Y9" s="77" t="s">
        <v>86</v>
      </c>
      <c r="Z9" s="91" t="s">
        <v>85</v>
      </c>
      <c r="AA9" s="77" t="s">
        <v>86</v>
      </c>
      <c r="AB9" s="91" t="s">
        <v>85</v>
      </c>
      <c r="AC9" s="77" t="s">
        <v>86</v>
      </c>
      <c r="AD9" s="91" t="s">
        <v>85</v>
      </c>
      <c r="AE9" s="91" t="s">
        <v>86</v>
      </c>
      <c r="AF9" s="91" t="s">
        <v>85</v>
      </c>
      <c r="AG9" s="91" t="s">
        <v>86</v>
      </c>
    </row>
    <row r="10" spans="1:16382" s="7" customFormat="1" x14ac:dyDescent="0.3">
      <c r="B10" s="7" t="s">
        <v>1</v>
      </c>
      <c r="G10" s="7" t="s">
        <v>2</v>
      </c>
      <c r="H10" s="7" t="s">
        <v>3</v>
      </c>
      <c r="R10" s="75"/>
      <c r="T10" s="90" t="s">
        <v>0</v>
      </c>
      <c r="U10" s="81" t="s">
        <v>0</v>
      </c>
      <c r="V10" s="90" t="s">
        <v>0</v>
      </c>
      <c r="W10" s="81" t="s">
        <v>0</v>
      </c>
      <c r="X10" s="90" t="s">
        <v>0</v>
      </c>
      <c r="Y10" s="81" t="s">
        <v>0</v>
      </c>
      <c r="Z10" s="90" t="s">
        <v>0</v>
      </c>
      <c r="AA10" s="81" t="s">
        <v>0</v>
      </c>
      <c r="AB10" s="90" t="s">
        <v>0</v>
      </c>
      <c r="AC10" s="81" t="s">
        <v>0</v>
      </c>
      <c r="AD10" s="90" t="s">
        <v>0</v>
      </c>
      <c r="AE10" s="90" t="s">
        <v>0</v>
      </c>
      <c r="AF10" s="90" t="s">
        <v>0</v>
      </c>
      <c r="AG10" s="90" t="s">
        <v>0</v>
      </c>
    </row>
    <row r="11" spans="1:16382" s="7" customFormat="1" x14ac:dyDescent="0.3">
      <c r="B11" s="7" t="s">
        <v>5</v>
      </c>
      <c r="D11" s="7">
        <v>2017</v>
      </c>
      <c r="G11" s="7" t="s">
        <v>6</v>
      </c>
      <c r="H11" s="7" t="s">
        <v>7</v>
      </c>
      <c r="R11" s="75"/>
      <c r="S11" s="7" t="s">
        <v>4</v>
      </c>
      <c r="T11" s="55">
        <f>1/1.35</f>
        <v>0.7407407407407407</v>
      </c>
      <c r="U11" s="72">
        <f>1/1.255</f>
        <v>0.79681274900398413</v>
      </c>
      <c r="V11" s="55">
        <f>1/1.297</f>
        <v>0.77101002313030076</v>
      </c>
      <c r="W11" s="72">
        <f>1/1.362</f>
        <v>0.73421439060205573</v>
      </c>
      <c r="X11" s="55">
        <f>1/1.327</f>
        <v>0.75357950263752826</v>
      </c>
      <c r="Y11" s="74">
        <f>1/1.3</f>
        <v>0.76923076923076916</v>
      </c>
      <c r="Z11" s="55">
        <f>1/1.341</f>
        <v>0.74571215510812827</v>
      </c>
      <c r="AA11" s="72">
        <f>1/1.275</f>
        <v>0.78431372549019618</v>
      </c>
      <c r="AB11" s="61">
        <f>1/1.254</f>
        <v>0.79744816586921852</v>
      </c>
      <c r="AC11" s="61">
        <f>1/1.277</f>
        <v>0.78308535630383713</v>
      </c>
      <c r="AD11" s="85">
        <f>1/1.301</f>
        <v>0.76863950807071491</v>
      </c>
      <c r="AE11" s="61">
        <f>1/1.354</f>
        <v>0.73855243722304276</v>
      </c>
      <c r="AF11" s="85">
        <f>1/1.35</f>
        <v>0.7407407407407407</v>
      </c>
      <c r="AG11" s="61">
        <f>1/1.326</f>
        <v>0.75414781297134237</v>
      </c>
    </row>
    <row r="12" spans="1:16382" s="7" customFormat="1" x14ac:dyDescent="0.3">
      <c r="B12" s="7" t="s">
        <v>9</v>
      </c>
      <c r="D12" s="7">
        <v>2018</v>
      </c>
      <c r="G12" s="7" t="s">
        <v>10</v>
      </c>
      <c r="R12" s="75"/>
      <c r="S12" s="7" t="s">
        <v>8</v>
      </c>
      <c r="T12" s="55">
        <f>1/1.024</f>
        <v>0.9765625</v>
      </c>
      <c r="U12" s="72">
        <f>1/0.975</f>
        <v>1.0256410256410258</v>
      </c>
      <c r="V12" s="55">
        <f>1/0.979</f>
        <v>1.0214504596527068</v>
      </c>
      <c r="W12" s="72">
        <f>1/0.984</f>
        <v>1.0162601626016261</v>
      </c>
      <c r="X12" s="55">
        <f>1/0.994</f>
        <v>1.0060362173038229</v>
      </c>
      <c r="Y12" s="72">
        <f>1/0.966</f>
        <v>1.0351966873706004</v>
      </c>
      <c r="Z12" s="55">
        <f>1/0.994</f>
        <v>1.0060362173038229</v>
      </c>
      <c r="AA12" s="72">
        <f>1/0.966</f>
        <v>1.0351966873706004</v>
      </c>
      <c r="AB12" s="61">
        <f>1/0.914</f>
        <v>1.0940919037199124</v>
      </c>
      <c r="AC12" s="61">
        <f>1/0.914</f>
        <v>1.0940919037199124</v>
      </c>
      <c r="AD12" s="85">
        <f>1/0.955</f>
        <v>1.0471204188481675</v>
      </c>
      <c r="AE12" s="61">
        <f>1/0.923</f>
        <v>1.0834236186348862</v>
      </c>
      <c r="AF12" s="85">
        <f>1/0.899</f>
        <v>1.1123470522803114</v>
      </c>
      <c r="AG12" s="61">
        <f>1/0.838</f>
        <v>1.1933174224343677</v>
      </c>
    </row>
    <row r="13" spans="1:16382" s="7" customFormat="1" x14ac:dyDescent="0.3">
      <c r="D13" s="7">
        <v>2019</v>
      </c>
      <c r="G13" s="7" t="s">
        <v>12</v>
      </c>
      <c r="R13" s="75"/>
      <c r="S13" s="7" t="s">
        <v>11</v>
      </c>
      <c r="T13" s="55">
        <f>1/0.923</f>
        <v>1.0834236186348862</v>
      </c>
      <c r="U13" s="72">
        <f>1/0.833</f>
        <v>1.2004801920768309</v>
      </c>
      <c r="V13" s="55">
        <f>1/0.848</f>
        <v>1.179245283018868</v>
      </c>
      <c r="W13" s="72">
        <f>1/0.872</f>
        <v>1.1467889908256881</v>
      </c>
      <c r="X13" s="55">
        <f>1/0.893</f>
        <v>1.1198208286674132</v>
      </c>
      <c r="Y13" s="72">
        <f>1/0.89</f>
        <v>1.1235955056179776</v>
      </c>
      <c r="Z13" s="55">
        <f>1/0.893</f>
        <v>1.1198208286674132</v>
      </c>
      <c r="AA13" s="72">
        <f>1/0.89</f>
        <v>1.1235955056179776</v>
      </c>
      <c r="AB13" s="61">
        <f>1/0.846</f>
        <v>1.1820330969267139</v>
      </c>
      <c r="AC13" s="61">
        <f>1/0.882</f>
        <v>1.1337868480725624</v>
      </c>
      <c r="AD13" s="85">
        <f>1/0.951</f>
        <v>1.0515247108307046</v>
      </c>
      <c r="AE13" s="61">
        <f>1/0.936</f>
        <v>1.0683760683760684</v>
      </c>
      <c r="AF13" s="85">
        <f>1/0.924</f>
        <v>1.0822510822510822</v>
      </c>
      <c r="AG13" s="61">
        <f>1/0.905</f>
        <v>1.1049723756906078</v>
      </c>
    </row>
    <row r="14" spans="1:16382" s="7" customFormat="1" x14ac:dyDescent="0.3">
      <c r="D14" s="7">
        <v>2020</v>
      </c>
      <c r="G14" s="7" t="s">
        <v>93</v>
      </c>
      <c r="R14" s="75"/>
      <c r="S14" s="7" t="s">
        <v>13</v>
      </c>
      <c r="T14" s="55">
        <f>1/0.808</f>
        <v>1.2376237623762376</v>
      </c>
      <c r="U14" s="72">
        <f>1/0.74</f>
        <v>1.3513513513513513</v>
      </c>
      <c r="V14" s="55">
        <f>1/0.75</f>
        <v>1.3333333333333333</v>
      </c>
      <c r="W14" s="72">
        <f>1/0.781</f>
        <v>1.2804097311139564</v>
      </c>
      <c r="X14" s="55">
        <f>1/0.784</f>
        <v>1.2755102040816326</v>
      </c>
      <c r="Y14" s="72">
        <f>1/0.758</f>
        <v>1.3192612137203166</v>
      </c>
      <c r="Z14" s="55">
        <f>1/0.784</f>
        <v>1.2755102040816326</v>
      </c>
      <c r="AA14" s="72">
        <f>1/0.758</f>
        <v>1.3192612137203166</v>
      </c>
      <c r="AB14" s="61">
        <f>1/0.727</f>
        <v>1.3755158184319121</v>
      </c>
      <c r="AC14" s="61">
        <f>1/0.74</f>
        <v>1.3513513513513513</v>
      </c>
      <c r="AD14" s="85">
        <f>1/0.811</f>
        <v>1.2330456226880393</v>
      </c>
      <c r="AE14" s="61">
        <f>1/0.83</f>
        <v>1.2048192771084338</v>
      </c>
      <c r="AF14" s="85">
        <f>1/0.804</f>
        <v>1.2437810945273631</v>
      </c>
      <c r="AG14" s="61">
        <f>1/0.786</f>
        <v>1.272264631043257</v>
      </c>
    </row>
    <row r="15" spans="1:16382" s="7" customFormat="1" x14ac:dyDescent="0.3">
      <c r="D15" s="7">
        <v>2021</v>
      </c>
      <c r="G15" s="7" t="s">
        <v>16</v>
      </c>
      <c r="R15" s="75"/>
      <c r="S15" s="7" t="s">
        <v>15</v>
      </c>
      <c r="T15" s="55">
        <f>1/19.679</f>
        <v>5.0815590223080444E-2</v>
      </c>
      <c r="U15" s="72">
        <f>1/19.704</f>
        <v>5.0751116524563537E-2</v>
      </c>
      <c r="V15" s="55">
        <f>1/19.227</f>
        <v>5.2010193998023611E-2</v>
      </c>
      <c r="W15" s="72">
        <f>1/19.654</f>
        <v>5.0880227943421188E-2</v>
      </c>
      <c r="X15" s="55">
        <f>1/19.246</f>
        <v>5.1958848591915206E-2</v>
      </c>
      <c r="Y15" s="72">
        <f>1/18.892</f>
        <v>5.2932458183358039E-2</v>
      </c>
      <c r="Z15" s="55">
        <f>1/19.246</f>
        <v>5.1958848591915206E-2</v>
      </c>
      <c r="AA15" s="72">
        <f>1/18.892</f>
        <v>5.2932458183358039E-2</v>
      </c>
      <c r="AB15" s="61">
        <f>1/20.284</f>
        <v>4.9299940840070992E-2</v>
      </c>
      <c r="AC15" s="61">
        <f>1/20.531</f>
        <v>4.8706833568749698E-2</v>
      </c>
      <c r="AD15" s="85">
        <f>1/20.11</f>
        <v>4.9726504226752857E-2</v>
      </c>
      <c r="AE15" s="61">
        <f>1/19.546</f>
        <v>5.1161362938708689E-2</v>
      </c>
      <c r="AF15" s="85">
        <f>1/17.733</f>
        <v>5.6392037444312863E-2</v>
      </c>
      <c r="AG15" s="61">
        <f>1/16.949</f>
        <v>5.900053100477904E-2</v>
      </c>
    </row>
    <row r="16" spans="1:16382" s="7" customFormat="1" x14ac:dyDescent="0.3">
      <c r="D16" s="7">
        <v>2022</v>
      </c>
      <c r="G16" s="7" t="s">
        <v>94</v>
      </c>
      <c r="L16" s="10"/>
      <c r="S16" s="7" t="s">
        <v>17</v>
      </c>
      <c r="T16" s="56">
        <v>1</v>
      </c>
      <c r="U16" s="73">
        <v>1</v>
      </c>
      <c r="V16" s="56">
        <v>1</v>
      </c>
      <c r="W16" s="73">
        <v>1</v>
      </c>
      <c r="X16" s="56">
        <v>1</v>
      </c>
      <c r="Y16" s="73">
        <v>1</v>
      </c>
      <c r="Z16" s="56">
        <v>1</v>
      </c>
      <c r="AA16" s="73">
        <v>1</v>
      </c>
      <c r="AB16" s="62">
        <v>1</v>
      </c>
      <c r="AC16" s="62">
        <v>1</v>
      </c>
      <c r="AD16" s="86">
        <v>1</v>
      </c>
      <c r="AE16" s="62">
        <v>1</v>
      </c>
      <c r="AF16" s="86">
        <v>1</v>
      </c>
      <c r="AG16" s="62">
        <v>1</v>
      </c>
    </row>
    <row r="17" spans="2:33" s="7" customFormat="1" ht="13.2" customHeight="1" x14ac:dyDescent="0.3">
      <c r="D17" s="7">
        <v>2023</v>
      </c>
      <c r="G17" s="7" t="s">
        <v>14</v>
      </c>
      <c r="T17" s="56"/>
      <c r="U17" s="73"/>
      <c r="V17" s="56"/>
      <c r="W17" s="73"/>
      <c r="X17" s="56"/>
      <c r="Y17" s="73"/>
      <c r="Z17" s="56"/>
      <c r="AA17" s="73"/>
      <c r="AB17" s="62"/>
      <c r="AC17" s="62"/>
      <c r="AD17" s="86"/>
      <c r="AE17" s="62"/>
      <c r="AF17" s="86"/>
      <c r="AG17" s="62"/>
    </row>
    <row r="18" spans="2:33" s="7" customFormat="1" x14ac:dyDescent="0.3">
      <c r="G18" s="7" t="s">
        <v>18</v>
      </c>
    </row>
    <row r="19" spans="2:33" s="7" customFormat="1" x14ac:dyDescent="0.3">
      <c r="G19" s="7" t="s">
        <v>20</v>
      </c>
      <c r="Z19" s="183"/>
      <c r="AA19" s="183"/>
    </row>
    <row r="20" spans="2:33" s="7" customFormat="1" x14ac:dyDescent="0.3">
      <c r="G20" s="7" t="s">
        <v>19</v>
      </c>
    </row>
    <row r="21" spans="2:33" s="7" customFormat="1" x14ac:dyDescent="0.3">
      <c r="G21" s="7" t="s">
        <v>21</v>
      </c>
    </row>
    <row r="22" spans="2:33" s="7" customFormat="1" x14ac:dyDescent="0.3"/>
    <row r="23" spans="2:33" s="7" customFormat="1" x14ac:dyDescent="0.3">
      <c r="B23" s="2" t="s">
        <v>81</v>
      </c>
    </row>
    <row r="24" spans="2:33" s="7" customFormat="1" x14ac:dyDescent="0.3">
      <c r="B24" s="2" t="s">
        <v>82</v>
      </c>
    </row>
    <row r="25" spans="2:33" s="7" customFormat="1" x14ac:dyDescent="0.3">
      <c r="B25"/>
      <c r="M25" s="96"/>
    </row>
    <row r="26" spans="2:33" s="7" customFormat="1" x14ac:dyDescent="0.3">
      <c r="B26" s="11" t="s">
        <v>84</v>
      </c>
    </row>
    <row r="27" spans="2:33" s="7" customFormat="1" x14ac:dyDescent="0.3">
      <c r="B27" s="7" t="s">
        <v>73</v>
      </c>
    </row>
    <row r="28" spans="2:33" s="7" customFormat="1" x14ac:dyDescent="0.3">
      <c r="B28" s="7" t="s">
        <v>22</v>
      </c>
    </row>
    <row r="29" spans="2:33" s="7" customFormat="1" x14ac:dyDescent="0.3">
      <c r="B29" s="7" t="s">
        <v>74</v>
      </c>
    </row>
    <row r="30" spans="2:33" s="7" customFormat="1" x14ac:dyDescent="0.3">
      <c r="B30" s="7" t="s">
        <v>23</v>
      </c>
    </row>
    <row r="31" spans="2:33" s="7" customFormat="1" x14ac:dyDescent="0.3">
      <c r="B31" s="7" t="s">
        <v>75</v>
      </c>
      <c r="AA31" s="184"/>
      <c r="AB31" s="184"/>
    </row>
    <row r="32" spans="2:33" s="7" customFormat="1" x14ac:dyDescent="0.3"/>
    <row r="33" spans="1:28" s="7" customFormat="1" ht="18" x14ac:dyDescent="0.35">
      <c r="B33" s="12"/>
      <c r="C33" s="13"/>
      <c r="S33" s="14"/>
      <c r="T33" s="14"/>
      <c r="U33" s="14"/>
      <c r="V33" s="14"/>
      <c r="W33" s="14"/>
      <c r="X33" s="14"/>
      <c r="Y33" s="14"/>
      <c r="Z33" s="14"/>
      <c r="AA33" s="14"/>
      <c r="AB33" s="14"/>
    </row>
    <row r="34" spans="1:28" ht="18" x14ac:dyDescent="0.35">
      <c r="B34" s="12" t="s">
        <v>25</v>
      </c>
      <c r="C34" s="15" t="s">
        <v>26</v>
      </c>
      <c r="S34" s="16"/>
      <c r="T34" s="16"/>
      <c r="U34" s="16"/>
      <c r="V34" s="16"/>
      <c r="W34" s="16"/>
      <c r="X34" s="16"/>
      <c r="Y34" s="16"/>
      <c r="Z34" s="16"/>
      <c r="AA34" s="16"/>
      <c r="AB34" s="16"/>
    </row>
    <row r="35" spans="1:28" ht="18" x14ac:dyDescent="0.35">
      <c r="B35" s="15"/>
      <c r="C35" s="17"/>
      <c r="N35" s="18"/>
      <c r="O35" s="18"/>
      <c r="S35" s="16"/>
      <c r="T35" s="16"/>
      <c r="U35" s="16"/>
      <c r="V35" s="16"/>
      <c r="W35" s="16"/>
      <c r="X35" s="16"/>
      <c r="Y35" s="16"/>
      <c r="Z35" s="16"/>
      <c r="AA35" s="16"/>
      <c r="AB35" s="16"/>
    </row>
    <row r="36" spans="1:28" s="19" customFormat="1" ht="22.5" customHeight="1" x14ac:dyDescent="0.35">
      <c r="B36" s="20"/>
      <c r="M36" s="21" t="s">
        <v>27</v>
      </c>
      <c r="N36" s="174" t="s">
        <v>28</v>
      </c>
      <c r="O36" s="174"/>
      <c r="P36" s="175"/>
      <c r="Q36" s="173"/>
      <c r="R36" s="22"/>
      <c r="S36" s="23"/>
      <c r="T36" s="23"/>
      <c r="U36" s="23"/>
      <c r="V36" s="23"/>
      <c r="W36" s="23"/>
      <c r="X36" s="23"/>
      <c r="Y36" s="23"/>
      <c r="Z36" s="24"/>
      <c r="AA36" s="24"/>
      <c r="AB36" s="24"/>
    </row>
    <row r="37" spans="1:28" ht="57.6" x14ac:dyDescent="0.3">
      <c r="B37" s="25" t="s">
        <v>29</v>
      </c>
      <c r="C37" s="25" t="s">
        <v>30</v>
      </c>
      <c r="D37" s="25" t="s">
        <v>31</v>
      </c>
      <c r="E37" s="26" t="s">
        <v>32</v>
      </c>
      <c r="F37" s="26" t="s">
        <v>33</v>
      </c>
      <c r="G37" s="26" t="s">
        <v>34</v>
      </c>
      <c r="H37" s="26" t="s">
        <v>35</v>
      </c>
      <c r="I37" s="26" t="s">
        <v>36</v>
      </c>
      <c r="J37" s="26" t="s">
        <v>37</v>
      </c>
      <c r="K37" s="26" t="s">
        <v>38</v>
      </c>
      <c r="L37" s="26" t="s">
        <v>39</v>
      </c>
      <c r="M37" s="27" t="s">
        <v>40</v>
      </c>
      <c r="N37" s="28" t="s">
        <v>40</v>
      </c>
      <c r="O37" s="29" t="s">
        <v>41</v>
      </c>
      <c r="P37" s="26" t="s">
        <v>42</v>
      </c>
      <c r="Q37" s="26" t="s">
        <v>72</v>
      </c>
      <c r="R37" s="26" t="s">
        <v>43</v>
      </c>
      <c r="S37" s="30"/>
      <c r="T37" s="30"/>
      <c r="U37" s="30"/>
      <c r="V37" s="30"/>
      <c r="W37" s="30"/>
      <c r="X37" s="30"/>
      <c r="Y37" s="30"/>
      <c r="Z37" s="16"/>
      <c r="AA37" s="16"/>
      <c r="AB37" s="16"/>
    </row>
    <row r="38" spans="1:28" x14ac:dyDescent="0.3">
      <c r="A38" s="163">
        <v>1</v>
      </c>
      <c r="B38" s="163"/>
      <c r="C38" s="165"/>
      <c r="D38" s="152"/>
      <c r="E38" s="152"/>
      <c r="F38" s="152"/>
      <c r="G38" s="152"/>
      <c r="H38" s="152"/>
      <c r="I38" s="152"/>
      <c r="J38" s="156"/>
      <c r="K38" s="161"/>
      <c r="L38" s="152"/>
      <c r="M38" s="71"/>
      <c r="N38" s="71"/>
      <c r="O38" s="71"/>
      <c r="P38" s="152"/>
      <c r="Q38" s="152"/>
      <c r="R38" s="154"/>
      <c r="S38" s="31"/>
      <c r="T38" s="31"/>
      <c r="U38" s="31"/>
      <c r="V38" s="31"/>
      <c r="W38" s="31"/>
      <c r="X38" s="16"/>
      <c r="Y38" s="16"/>
      <c r="Z38" s="32"/>
      <c r="AA38" s="32"/>
      <c r="AB38" s="32"/>
    </row>
    <row r="39" spans="1:28" ht="14.25" hidden="1" customHeight="1" x14ac:dyDescent="0.3">
      <c r="A39" s="164"/>
      <c r="B39" s="164"/>
      <c r="C39" s="166"/>
      <c r="D39" s="153"/>
      <c r="E39" s="153"/>
      <c r="F39" s="153"/>
      <c r="G39" s="153"/>
      <c r="H39" s="153"/>
      <c r="I39" s="153"/>
      <c r="J39" s="157"/>
      <c r="K39" s="162"/>
      <c r="L39" s="153"/>
      <c r="M39" s="84">
        <f>IF(AND(D38=$D$11,E38=$S$11),M38*$U$11,IF(AND(D38=$D$11,E38=$S$12),M38*$U$12,IF(AND(D38=$D$11,E38=$S$13),M38*$U$13,IF(AND(D38=$D$11,E38=$S$14),M38*$U$14,IF(AND(D38=$D$11,E38=$S$15),M38*$U$15,IF(AND(D38=$D$11,E38=$S$16),M38*$U$16,IF(AND(D38=$D$12,E38=$S$11),M38*$W$11,IF(AND(D38=$D$12,E38=$S$12),M38*$W$12,IF(AND(D38=$D$12,E38=$S$13),M38*$W$13,IF(AND(D38=$D$12,E38=$S$14),M38*$W$14,IF(AND(D38=$D$12,E38=$S$15),M38*$W$15,IF(AND(D38=$D$12,E38=$S$16),M38*$W$16,IF(AND(D38=$D$13,E38=$S$11),M38*$Y$11,IF(AND(D38=$D$13,E38=$S$12),M38*$Y$12,IF(AND(D38=$D$13,E38=$S$13),M38*$Y$13,IF(AND(D38=$D$13,E38=$S$14),M38*$Y$14,IF(AND(D38=$D$13,E38=$S$15),M38*$Y$15,IF(AND(D38=$D$13,E38=$S$16),M38*$Y$16,IF(AND(D38=$D$14,E38=$S$11),M38*$AA$11,IF(AND(D38=$D$14,E38=$S$12),M38*$AA$12,IF(AND(D38=$D$14,E38=$S$13),M38*$AA$13,IF(AND(D38=$D$14,E38=$S$14),M38*$AA$14,IF(AND(D38=$D$14,E38=$S$15),M38*$AA$15,IF(AND(D38=$D$14,E38=$S$16),M38*$AA$16,IF(AND(D38=$D$15,E38=$S$11),M38*$AC$11,IF(AND(D38=$D$15,E38=$S$12),M38*$AC$12,IF(AND(D38=$D$15,E38=$S$13),M38*$AC$13,IF(AND(D38=$D$15,E38=$S$14),M38*$AC$14,IF(AND(D38=$D$15,E38=$S$15),M38*$AC$15,IF(AND(D38=$D$15,E38=$S$16),M38*$AC$16,IF(AND(D38=$D$16,E38=$S$11),M38*$AE$11,IF(AND(D38=$D$16,E38=$S$12),M38*$AE$12,IF(AND(D38=$D$16,E38=$S$13),M38*$AE$13,IF(AND(D38=$D$16,E38=$S$14),M38*$AE$14,IF(AND(D38=$D$16,E38=$S$15),M38*$AE$15,IF(AND(D38=$D$16,E38=$S$16),M38*$AE$16,IF(AND(D38=$D$17,E38=$S$11),M38*$AG$11,IF(AND(D38=$D$17,E38=$S$12),M38*$AG$12,IF(AND(D38=$D$17,E38=$S$13),M38*$AG$13,IF(AND(D38=$D$17,E38=$S$14),M38*$AG$14,IF(AND(D38=$D$17,E38=$S$15),M38*$AG$15,IF(AND(D38=$D$17,E38=$S$16),M38*$AG$16,0))))))))))))))))))))))))))))))))))))))))))</f>
        <v>0</v>
      </c>
      <c r="N39" s="84">
        <f>M39*K38</f>
        <v>0</v>
      </c>
      <c r="O39" s="84">
        <f>IF(AND(D38=$D$11,E38=$S$11),O38*$U$11,IF(AND(D38=$D$11,E38=$S$12),O38*$U$12,IF(AND(D38=$D$11,E38=$S$13),O38*$U$13,IF(AND(D38=$D$11,E38=$S$14),O38*$U$14,IF(AND(D38=$D$11,E38=$S$15),O38*$U$15,IF(AND(D38=$D$11,E38=$S$16),O38*$U$16,IF(AND(D38=$D$12,E38=$S$11),O38*$W$11,IF(AND(D38=$D$12,E38=$S$12),O38*$W$12,IF(AND(D38=$D$12,E38=$S$13),O38*$W$13,IF(AND(D38=$D$12,E38=$S$14),O38*$W$14,IF(AND(D38=$D$12,E38=$S$15),O38*$W$15,IF(AND(D38=$D$12,E38=$S$16),O38*$W$16,IF(AND(D38=$D$13,E38=$S$11),O38*$Y$11,IF(AND(D38=$D$13,E38=$S$12),O38*$Y$12,IF(AND(D38=$D$13,E38=$S$13),O38*$Y$13,IF(AND(D38=$D$13,E38=$S$14),O38*$Y$14,IF(AND(D38=$D$13,E38=$S$15),O38*$Y$15,IF(AND(D38=$D$13,E38=$S$16),O38*$Y$16,IF(AND(D38=$D$14,E38=$S$11),O38*$AA$11,IF(AND(D38=$D$14,E38=$S$12),O38*$AA$12,IF(AND(D38=$D$14,E38=$S$13),O38*$AA$13,IF(AND(D38=$D$14,E38=$S$14),O38*$AA$14,IF(AND(D38=$D$14,E38=$S$15),O38*$AA$15,IF(AND(D38=$D$14,E38=$S$16),O38*$AA$16,IF(AND(D38=$D$15,E38=$S$11),O38*$AC$11,IF(AND(D38=$D$15,E38=$S$12),O38*$AC$12,IF(AND(D38=$D$15,E38=$S$13),O38*$AC$13,IF(AND(D38=$D$15,E38=$S$14),O38*$AC$14,IF(AND(D38=$D$15,E38=$S$15),O38*$AC$15,IF(AND(D38=$D$15,E38=$S$16),O38*$AC$16,IF(AND(D38=$D$16,E38=$S$11),O38*$AE$11,IF(AND(D38=$D$16,E38=$S$12),O38*$AE$12,IF(AND(D38=$D$16,E38=$S$13),O38*$AE$13,IF(AND(D38=$D$16,E38=$S$14),O38*$AE$14,IF(AND(D38=$D$16,E38=$S$15),O38*$AE$15,IF(AND(D38=$D$16,E38=$S$16),O38*$AE$16,IF(AND(D38=$D$17,E38=$S$11),O38*$AG$11,IF(AND(D38=$D$17,E38=$S$12),O38*$AG$12,IF(AND(D38=$D$17,E38=$S$13),O38*$AG$13,IF(AND(D38=$D$17,E38=$S$14),O38*$AG$14,IF(AND(D38=$D$17,E38=$S$15),O38*$AG$15,IF(AND(D38=$D$17,E38=$S$16),O38*$AG$16,0))))))))))))))))))))))))))))))))))))))))))*K38</f>
        <v>0</v>
      </c>
      <c r="P39" s="153"/>
      <c r="Q39" s="153"/>
      <c r="R39" s="155"/>
      <c r="S39" s="31"/>
      <c r="T39" s="31"/>
      <c r="U39" s="31"/>
      <c r="V39" s="31"/>
      <c r="W39" s="31"/>
      <c r="X39" s="16"/>
      <c r="Y39" s="16"/>
      <c r="Z39" s="32"/>
      <c r="AA39" s="32"/>
      <c r="AB39" s="32"/>
    </row>
    <row r="40" spans="1:28" x14ac:dyDescent="0.3">
      <c r="A40" s="163">
        <v>2</v>
      </c>
      <c r="B40" s="163"/>
      <c r="C40" s="165"/>
      <c r="D40" s="152"/>
      <c r="E40" s="152"/>
      <c r="F40" s="152"/>
      <c r="G40" s="152"/>
      <c r="H40" s="152"/>
      <c r="I40" s="152"/>
      <c r="J40" s="156"/>
      <c r="K40" s="161"/>
      <c r="L40" s="152"/>
      <c r="M40" s="83"/>
      <c r="N40" s="71">
        <f>+M40</f>
        <v>0</v>
      </c>
      <c r="O40" s="71"/>
      <c r="P40" s="152"/>
      <c r="Q40" s="152"/>
      <c r="R40" s="154"/>
      <c r="S40" s="31"/>
      <c r="T40" s="31"/>
      <c r="U40" s="31"/>
      <c r="V40" s="31"/>
      <c r="W40" s="31"/>
      <c r="X40" s="33"/>
      <c r="Y40" s="33"/>
      <c r="Z40" s="32"/>
      <c r="AA40" s="32"/>
      <c r="AB40" s="32"/>
    </row>
    <row r="41" spans="1:28" ht="15" hidden="1" customHeight="1" x14ac:dyDescent="0.3">
      <c r="A41" s="164"/>
      <c r="B41" s="164"/>
      <c r="C41" s="166"/>
      <c r="D41" s="153"/>
      <c r="E41" s="153"/>
      <c r="F41" s="153"/>
      <c r="G41" s="153"/>
      <c r="H41" s="153"/>
      <c r="I41" s="153"/>
      <c r="J41" s="157"/>
      <c r="K41" s="162"/>
      <c r="L41" s="153"/>
      <c r="M41" s="84">
        <f>IF(AND(D40=$D$11,E40=$S$11),M40*$U$11,IF(AND(D40=$D$11,E40=$S$12),M40*$U$12,IF(AND(D40=$D$11,E40=$S$13),M40*$U$13,IF(AND(D40=$D$11,E40=$S$14),M40*$U$14,IF(AND(D40=$D$11,E40=$S$15),M40*$U$15,IF(AND(D40=$D$11,E40=$S$16),M40*$U$16,IF(AND(D40=$D$12,E40=$S$11),M40*$W$11,IF(AND(D40=$D$12,E40=$S$12),M40*$W$12,IF(AND(D40=$D$12,E40=$S$13),M40*$W$13,IF(AND(D40=$D$12,E40=$S$14),M40*$W$14,IF(AND(D40=$D$12,E40=$S$15),M40*$W$15,IF(AND(D40=$D$12,E40=$S$16),M40*$W$16,IF(AND(D40=$D$13,E40=$S$11),M40*$Y$11,IF(AND(D40=$D$13,E40=$S$12),M40*$Y$12,IF(AND(D40=$D$13,E40=$S$13),M40*$Y$13,IF(AND(D40=$D$13,E40=$S$14),M40*$Y$14,IF(AND(D40=$D$13,E40=$S$15),M40*$Y$15,IF(AND(D40=$D$13,E40=$S$16),M40*$Y$16,IF(AND(D40=$D$14,E40=$S$11),M40*$AA$11,IF(AND(D40=$D$14,E40=$S$12),M40*$AA$12,IF(AND(D40=$D$14,E40=$S$13),M40*$AA$13,IF(AND(D40=$D$14,E40=$S$14),M40*$AA$14,IF(AND(D40=$D$14,E40=$S$15),M40*$AA$15,IF(AND(D40=$D$14,E40=$S$16),M40*$AA$16,IF(AND(D40=$D$15,E40=$S$11),M40*$AC$11,IF(AND(D40=$D$15,E40=$S$12),M40*$AC$12,IF(AND(D40=$D$15,E40=$S$13),M40*$AC$13,IF(AND(D40=$D$15,E40=$S$14),M40*$AC$14,IF(AND(D40=$D$15,E40=$S$15),M40*$AC$15,IF(AND(D40=$D$15,E40=$S$16),M40*$AC$16,IF(AND(D40=$D$16,E40=$S$11),M40*$AE$11,IF(AND(D40=$D$16,E40=$S$12),M40*$AE$12,IF(AND(D40=$D$16,E40=$S$13),M40*$AE$13,IF(AND(D40=$D$16,E40=$S$14),M40*$AE$14,IF(AND(D40=$D$16,E40=$S$15),M40*$AE$15,IF(AND(D40=$D$16,E40=$S$16),M40*$AE$16,IF(AND(D40=$D$17,E40=$S$11),M40*$AG$11,IF(AND(D40=$D$17,E40=$S$12),M40*$AG$12,IF(AND(D40=$D$17,E40=$S$13),M40*$AG$13,IF(AND(D40=$D$17,E40=$S$14),M40*$AG$14,IF(AND(D40=$D$17,E40=$S$15),M40*$AG$15,IF(AND(D40=$D$17,E40=$S$16),M40*$AG$16,0))))))))))))))))))))))))))))))))))))))))))</f>
        <v>0</v>
      </c>
      <c r="N41" s="84">
        <f>M41*K40</f>
        <v>0</v>
      </c>
      <c r="O41" s="84">
        <f>IF(AND(D40=$D$11,E40=$S$11),O40*$U$11,IF(AND(D40=$D$11,E40=$S$12),O40*$U$12,IF(AND(D40=$D$11,E40=$S$13),O40*$U$13,IF(AND(D40=$D$11,E40=$S$14),O40*$U$14,IF(AND(D40=$D$11,E40=$S$15),O40*$U$15,IF(AND(D40=$D$11,E40=$S$16),O40*$U$16,IF(AND(D40=$D$12,E40=$S$11),O40*$W$11,IF(AND(D40=$D$12,E40=$S$12),O40*$W$12,IF(AND(D40=$D$12,E40=$S$13),O40*$W$13,IF(AND(D40=$D$12,E40=$S$14),O40*$W$14,IF(AND(D40=$D$12,E40=$S$15),O40*$W$15,IF(AND(D40=$D$12,E40=$S$16),O40*$W$16,IF(AND(D40=$D$13,E40=$S$11),O40*$Y$11,IF(AND(D40=$D$13,E40=$S$12),O40*$Y$12,IF(AND(D40=$D$13,E40=$S$13),O40*$Y$13,IF(AND(D40=$D$13,E40=$S$14),O40*$Y$14,IF(AND(D40=$D$13,E40=$S$15),O40*$Y$15,IF(AND(D40=$D$13,E40=$S$16),O40*$Y$16,IF(AND(D40=$D$14,E40=$S$11),O40*$AA$11,IF(AND(D40=$D$14,E40=$S$12),O40*$AA$12,IF(AND(D40=$D$14,E40=$S$13),O40*$AA$13,IF(AND(D40=$D$14,E40=$S$14),O40*$AA$14,IF(AND(D40=$D$14,E40=$S$15),O40*$AA$15,IF(AND(D40=$D$14,E40=$S$16),O40*$AA$16,IF(AND(D40=$D$15,E40=$S$11),O40*$AC$11,IF(AND(D40=$D$15,E40=$S$12),O40*$AC$12,IF(AND(D40=$D$15,E40=$S$13),O40*$AC$13,IF(AND(D40=$D$15,E40=$S$14),O40*$AC$14,IF(AND(D40=$D$15,E40=$S$15),O40*$AC$15,IF(AND(D40=$D$15,E40=$S$16),O40*$AC$16,IF(AND(D40=$D$16,E40=$S$11),O40*$AE$11,IF(AND(D40=$D$16,E40=$S$12),O40*$AE$12,IF(AND(D40=$D$16,E40=$S$13),O40*$AE$13,IF(AND(D40=$D$16,E40=$S$14),O40*$AE$14,IF(AND(D40=$D$16,E40=$S$15),O40*$AE$15,IF(AND(D40=$D$16,E40=$S$16),O40*$AE$16,IF(AND(D40=$D$17,E40=$S$11),O40*$AG$11,IF(AND(D40=$D$17,E40=$S$12),O40*$AG$12,IF(AND(D40=$D$17,E40=$S$13),O40*$AG$13,IF(AND(D40=$D$17,E40=$S$14),O40*$AG$14,IF(AND(D40=$D$17,E40=$S$15),O40*$AG$15,IF(AND(D40=$D$17,E40=$S$16),O40*$AG$16,0))))))))))))))))))))))))))))))))))))))))))*K40</f>
        <v>0</v>
      </c>
      <c r="P41" s="153"/>
      <c r="Q41" s="153"/>
      <c r="R41" s="155"/>
      <c r="S41" s="31"/>
      <c r="T41" s="31"/>
      <c r="U41" s="31"/>
      <c r="V41" s="31"/>
      <c r="W41" s="31"/>
      <c r="X41" s="34"/>
      <c r="Y41" s="34"/>
      <c r="Z41" s="32"/>
      <c r="AA41" s="32"/>
      <c r="AB41" s="32"/>
    </row>
    <row r="42" spans="1:28" x14ac:dyDescent="0.3">
      <c r="A42" s="163">
        <v>3</v>
      </c>
      <c r="B42" s="163"/>
      <c r="C42" s="165"/>
      <c r="D42" s="152"/>
      <c r="E42" s="152"/>
      <c r="F42" s="152"/>
      <c r="G42" s="152"/>
      <c r="H42" s="152"/>
      <c r="I42" s="152"/>
      <c r="J42" s="156"/>
      <c r="K42" s="161"/>
      <c r="L42" s="152"/>
      <c r="M42" s="71"/>
      <c r="N42" s="71">
        <f>+M42</f>
        <v>0</v>
      </c>
      <c r="O42" s="71"/>
      <c r="P42" s="152"/>
      <c r="Q42" s="152"/>
      <c r="R42" s="154"/>
      <c r="S42" s="31"/>
      <c r="T42" s="31"/>
      <c r="U42" s="31"/>
      <c r="V42" s="31"/>
      <c r="W42" s="31"/>
      <c r="X42" s="33"/>
      <c r="Y42" s="33"/>
      <c r="Z42" s="32"/>
      <c r="AA42" s="32"/>
      <c r="AB42" s="32"/>
    </row>
    <row r="43" spans="1:28" ht="15" hidden="1" customHeight="1" x14ac:dyDescent="0.3">
      <c r="A43" s="164"/>
      <c r="B43" s="164"/>
      <c r="C43" s="166"/>
      <c r="D43" s="153"/>
      <c r="E43" s="153"/>
      <c r="F43" s="153"/>
      <c r="G43" s="153"/>
      <c r="H43" s="153"/>
      <c r="I43" s="153"/>
      <c r="J43" s="157"/>
      <c r="K43" s="162"/>
      <c r="L43" s="153"/>
      <c r="M43" s="84">
        <f>IF(AND(D42=$D$11,E42=$S$11),M42*$U$11,IF(AND(D42=$D$11,E42=$S$12),M42*$U$12,IF(AND(D42=$D$11,E42=$S$13),M42*$U$13,IF(AND(D42=$D$11,E42=$S$14),M42*$U$14,IF(AND(D42=$D$11,E42=$S$15),M42*$U$15,IF(AND(D42=$D$11,E42=$S$16),M42*$U$16,IF(AND(D42=$D$12,E42=$S$11),M42*$W$11,IF(AND(D42=$D$12,E42=$S$12),M42*$W$12,IF(AND(D42=$D$12,E42=$S$13),M42*$W$13,IF(AND(D42=$D$12,E42=$S$14),M42*$W$14,IF(AND(D42=$D$12,E42=$S$15),M42*$W$15,IF(AND(D42=$D$12,E42=$S$16),M42*$W$16,IF(AND(D42=$D$13,E42=$S$11),M42*$Y$11,IF(AND(D42=$D$13,E42=$S$12),M42*$Y$12,IF(AND(D42=$D$13,E42=$S$13),M42*$Y$13,IF(AND(D42=$D$13,E42=$S$14),M42*$Y$14,IF(AND(D42=$D$13,E42=$S$15),M42*$Y$15,IF(AND(D42=$D$13,E42=$S$16),M42*$Y$16,IF(AND(D42=$D$14,E42=$S$11),M42*$AA$11,IF(AND(D42=$D$14,E42=$S$12),M42*$AA$12,IF(AND(D42=$D$14,E42=$S$13),M42*$AA$13,IF(AND(D42=$D$14,E42=$S$14),M42*$AA$14,IF(AND(D42=$D$14,E42=$S$15),M42*$AA$15,IF(AND(D42=$D$14,E42=$S$16),M42*$AA$16,IF(AND(D42=$D$15,E42=$S$11),M42*$AC$11,IF(AND(D42=$D$15,E42=$S$12),M42*$AC$12,IF(AND(D42=$D$15,E42=$S$13),M42*$AC$13,IF(AND(D42=$D$15,E42=$S$14),M42*$AC$14,IF(AND(D42=$D$15,E42=$S$15),M42*$AC$15,IF(AND(D42=$D$15,E42=$S$16),M42*$AC$16,IF(AND(D42=$D$16,E42=$S$11),M42*$AE$11,IF(AND(D42=$D$16,E42=$S$12),M42*$AE$12,IF(AND(D42=$D$16,E42=$S$13),M42*$AE$13,IF(AND(D42=$D$16,E42=$S$14),M42*$AE$14,IF(AND(D42=$D$16,E42=$S$15),M42*$AE$15,IF(AND(D42=$D$16,E42=$S$16),M42*$AE$16,IF(AND(D42=$D$17,E42=$S$11),M42*$AG$11,IF(AND(D42=$D$17,E42=$S$12),M42*$AG$12,IF(AND(D42=$D$17,E42=$S$13),M42*$AG$13,IF(AND(D42=$D$17,E42=$S$14),M42*$AG$14,IF(AND(D42=$D$17,E42=$S$15),M42*$AG$15,IF(AND(D42=$D$17,E42=$S$16),M42*$AG$16,0))))))))))))))))))))))))))))))))))))))))))</f>
        <v>0</v>
      </c>
      <c r="N43" s="84">
        <f>M43*K42</f>
        <v>0</v>
      </c>
      <c r="O43" s="84">
        <f>IF(AND(D42=$D$11,E42=$S$11),O42*$U$11,IF(AND(D42=$D$11,E42=$S$12),O42*$U$12,IF(AND(D42=$D$11,E42=$S$13),O42*$U$13,IF(AND(D42=$D$11,E42=$S$14),O42*$U$14,IF(AND(D42=$D$11,E42=$S$15),O42*$U$15,IF(AND(D42=$D$11,E42=$S$16),O42*$U$16,IF(AND(D42=$D$12,E42=$S$11),O42*$W$11,IF(AND(D42=$D$12,E42=$S$12),O42*$W$12,IF(AND(D42=$D$12,E42=$S$13),O42*$W$13,IF(AND(D42=$D$12,E42=$S$14),O42*$W$14,IF(AND(D42=$D$12,E42=$S$15),O42*$W$15,IF(AND(D42=$D$12,E42=$S$16),O42*$W$16,IF(AND(D42=$D$13,E42=$S$11),O42*$Y$11,IF(AND(D42=$D$13,E42=$S$12),O42*$Y$12,IF(AND(D42=$D$13,E42=$S$13),O42*$Y$13,IF(AND(D42=$D$13,E42=$S$14),O42*$Y$14,IF(AND(D42=$D$13,E42=$S$15),O42*$Y$15,IF(AND(D42=$D$13,E42=$S$16),O42*$Y$16,IF(AND(D42=$D$14,E42=$S$11),O42*$AA$11,IF(AND(D42=$D$14,E42=$S$12),O42*$AA$12,IF(AND(D42=$D$14,E42=$S$13),O42*$AA$13,IF(AND(D42=$D$14,E42=$S$14),O42*$AA$14,IF(AND(D42=$D$14,E42=$S$15),O42*$AA$15,IF(AND(D42=$D$14,E42=$S$16),O42*$AA$16,IF(AND(D42=$D$15,E42=$S$11),O42*$AC$11,IF(AND(D42=$D$15,E42=$S$12),O42*$AC$12,IF(AND(D42=$D$15,E42=$S$13),O42*$AC$13,IF(AND(D42=$D$15,E42=$S$14),O42*$AC$14,IF(AND(D42=$D$15,E42=$S$15),O42*$AC$15,IF(AND(D42=$D$15,E42=$S$16),O42*$AC$16,IF(AND(D42=$D$16,E42=$S$11),O42*$AE$11,IF(AND(D42=$D$16,E42=$S$12),O42*$AE$12,IF(AND(D42=$D$16,E42=$S$13),O42*$AE$13,IF(AND(D42=$D$16,E42=$S$14),O42*$AE$14,IF(AND(D42=$D$16,E42=$S$15),O42*$AE$15,IF(AND(D42=$D$16,E42=$S$16),O42*$AE$16,IF(AND(D42=$D$17,E42=$S$11),O42*$AG$11,IF(AND(D42=$D$17,E42=$S$12),O42*$AG$12,IF(AND(D42=$D$17,E42=$S$13),O42*$AG$13,IF(AND(D42=$D$17,E42=$S$14),O42*$AG$14,IF(AND(D42=$D$17,E42=$S$15),O42*$AG$15,IF(AND(D42=$D$17,E42=$S$16),O42*$AG$16,0))))))))))))))))))))))))))))))))))))))))))*K42</f>
        <v>0</v>
      </c>
      <c r="P43" s="153"/>
      <c r="Q43" s="153"/>
      <c r="R43" s="155"/>
      <c r="S43" s="31"/>
      <c r="T43" s="31"/>
      <c r="U43" s="31"/>
      <c r="V43" s="31"/>
      <c r="W43" s="31"/>
      <c r="X43" s="34"/>
      <c r="Y43" s="34"/>
      <c r="Z43" s="32"/>
      <c r="AA43" s="32"/>
      <c r="AB43" s="32"/>
    </row>
    <row r="44" spans="1:28" x14ac:dyDescent="0.3">
      <c r="A44" s="163">
        <v>4</v>
      </c>
      <c r="B44" s="163"/>
      <c r="C44" s="165"/>
      <c r="D44" s="152"/>
      <c r="E44" s="152"/>
      <c r="F44" s="152"/>
      <c r="G44" s="152"/>
      <c r="H44" s="152"/>
      <c r="I44" s="152"/>
      <c r="J44" s="156"/>
      <c r="K44" s="161"/>
      <c r="L44" s="152"/>
      <c r="M44" s="71"/>
      <c r="N44" s="71">
        <f>+M44</f>
        <v>0</v>
      </c>
      <c r="O44" s="71"/>
      <c r="P44" s="165"/>
      <c r="Q44" s="152"/>
      <c r="R44" s="154"/>
      <c r="S44" s="31"/>
      <c r="T44" s="31"/>
      <c r="U44" s="31"/>
      <c r="V44" s="31"/>
      <c r="W44" s="31"/>
      <c r="X44" s="33"/>
      <c r="Y44" s="33"/>
      <c r="Z44" s="32"/>
      <c r="AA44" s="32"/>
      <c r="AB44" s="32"/>
    </row>
    <row r="45" spans="1:28" ht="15" hidden="1" customHeight="1" x14ac:dyDescent="0.3">
      <c r="A45" s="164"/>
      <c r="B45" s="164"/>
      <c r="C45" s="166"/>
      <c r="D45" s="153"/>
      <c r="E45" s="153"/>
      <c r="F45" s="153"/>
      <c r="G45" s="153"/>
      <c r="H45" s="153"/>
      <c r="I45" s="153"/>
      <c r="J45" s="157"/>
      <c r="K45" s="162"/>
      <c r="L45" s="153"/>
      <c r="M45" s="84">
        <f>IF(AND(D44=$D$11,E44=$S$11),M44*$U$11,IF(AND(D44=$D$11,E44=$S$12),M44*$U$12,IF(AND(D44=$D$11,E44=$S$13),M44*$U$13,IF(AND(D44=$D$11,E44=$S$14),M44*$U$14,IF(AND(D44=$D$11,E44=$S$15),M44*$U$15,IF(AND(D44=$D$11,E44=$S$16),M44*$U$16,IF(AND(D44=$D$12,E44=$S$11),M44*$W$11,IF(AND(D44=$D$12,E44=$S$12),M44*$W$12,IF(AND(D44=$D$12,E44=$S$13),M44*$W$13,IF(AND(D44=$D$12,E44=$S$14),M44*$W$14,IF(AND(D44=$D$12,E44=$S$15),M44*$W$15,IF(AND(D44=$D$12,E44=$S$16),M44*$W$16,IF(AND(D44=$D$13,E44=$S$11),M44*$Y$11,IF(AND(D44=$D$13,E44=$S$12),M44*$Y$12,IF(AND(D44=$D$13,E44=$S$13),M44*$Y$13,IF(AND(D44=$D$13,E44=$S$14),M44*$Y$14,IF(AND(D44=$D$13,E44=$S$15),M44*$Y$15,IF(AND(D44=$D$13,E44=$S$16),M44*$Y$16,IF(AND(D44=$D$14,E44=$S$11),M44*$AA$11,IF(AND(D44=$D$14,E44=$S$12),M44*$AA$12,IF(AND(D44=$D$14,E44=$S$13),M44*$AA$13,IF(AND(D44=$D$14,E44=$S$14),M44*$AA$14,IF(AND(D44=$D$14,E44=$S$15),M44*$AA$15,IF(AND(D44=$D$14,E44=$S$16),M44*$AA$16,IF(AND(D44=$D$15,E44=$S$11),M44*$AC$11,IF(AND(D44=$D$15,E44=$S$12),M44*$AC$12,IF(AND(D44=$D$15,E44=$S$13),M44*$AC$13,IF(AND(D44=$D$15,E44=$S$14),M44*$AC$14,IF(AND(D44=$D$15,E44=$S$15),M44*$AC$15,IF(AND(D44=$D$15,E44=$S$16),M44*$AC$16,IF(AND(D44=$D$16,E44=$S$11),M44*$AE$11,IF(AND(D44=$D$16,E44=$S$12),M44*$AE$12,IF(AND(D44=$D$16,E44=$S$13),M44*$AE$13,IF(AND(D44=$D$16,E44=$S$14),M44*$AE$14,IF(AND(D44=$D$16,E44=$S$15),M44*$AE$15,IF(AND(D44=$D$16,E44=$S$16),M44*$AE$16,IF(AND(D44=$D$17,E44=$S$11),M44*$AG$11,IF(AND(D44=$D$17,E44=$S$12),M44*$AG$12,IF(AND(D44=$D$17,E44=$S$13),M44*$AG$13,IF(AND(D44=$D$17,E44=$S$14),M44*$AG$14,IF(AND(D44=$D$17,E44=$S$15),M44*$AG$15,IF(AND(D44=$D$17,E44=$S$16),M44*$AG$16,0))))))))))))))))))))))))))))))))))))))))))</f>
        <v>0</v>
      </c>
      <c r="N45" s="84">
        <f>M45*K44</f>
        <v>0</v>
      </c>
      <c r="O45" s="84">
        <f>IF(AND(D44=$D$11,E44=$S$11),O44*$U$11,IF(AND(D44=$D$11,E44=$S$12),O44*$U$12,IF(AND(D44=$D$11,E44=$S$13),O44*$U$13,IF(AND(D44=$D$11,E44=$S$14),O44*$U$14,IF(AND(D44=$D$11,E44=$S$15),O44*$U$15,IF(AND(D44=$D$11,E44=$S$16),O44*$U$16,IF(AND(D44=$D$12,E44=$S$11),O44*$W$11,IF(AND(D44=$D$12,E44=$S$12),O44*$W$12,IF(AND(D44=$D$12,E44=$S$13),O44*$W$13,IF(AND(D44=$D$12,E44=$S$14),O44*$W$14,IF(AND(D44=$D$12,E44=$S$15),O44*$W$15,IF(AND(D44=$D$12,E44=$S$16),O44*$W$16,IF(AND(D44=$D$13,E44=$S$11),O44*$Y$11,IF(AND(D44=$D$13,E44=$S$12),O44*$Y$12,IF(AND(D44=$D$13,E44=$S$13),O44*$Y$13,IF(AND(D44=$D$13,E44=$S$14),O44*$Y$14,IF(AND(D44=$D$13,E44=$S$15),O44*$Y$15,IF(AND(D44=$D$13,E44=$S$16),O44*$Y$16,IF(AND(D44=$D$14,E44=$S$11),O44*$AA$11,IF(AND(D44=$D$14,E44=$S$12),O44*$AA$12,IF(AND(D44=$D$14,E44=$S$13),O44*$AA$13,IF(AND(D44=$D$14,E44=$S$14),O44*$AA$14,IF(AND(D44=$D$14,E44=$S$15),O44*$AA$15,IF(AND(D44=$D$14,E44=$S$16),O44*$AA$16,IF(AND(D44=$D$15,E44=$S$11),O44*$AC$11,IF(AND(D44=$D$15,E44=$S$12),O44*$AC$12,IF(AND(D44=$D$15,E44=$S$13),O44*$AC$13,IF(AND(D44=$D$15,E44=$S$14),O44*$AC$14,IF(AND(D44=$D$15,E44=$S$15),O44*$AC$15,IF(AND(D44=$D$15,E44=$S$16),O44*$AC$16,IF(AND(D44=$D$16,E44=$S$11),O44*$AE$11,IF(AND(D44=$D$16,E44=$S$12),O44*$AE$12,IF(AND(D44=$D$16,E44=$S$13),O44*$AE$13,IF(AND(D44=$D$16,E44=$S$14),O44*$AE$14,IF(AND(D44=$D$16,E44=$S$15),O44*$AE$15,IF(AND(D44=$D$16,E44=$S$16),O44*$AE$16,IF(AND(D44=$D$17,E44=$S$11),O44*$AG$11,IF(AND(D44=$D$17,E44=$S$12),O44*$AG$12,IF(AND(D44=$D$17,E44=$S$13),O44*$AG$13,IF(AND(D44=$D$17,E44=$S$14),O44*$AG$14,IF(AND(D44=$D$17,E44=$S$15),O44*$AG$15,IF(AND(D44=$D$17,E44=$S$16),O44*$AG$16,0))))))))))))))))))))))))))))))))))))))))))*K44</f>
        <v>0</v>
      </c>
      <c r="P45" s="166"/>
      <c r="Q45" s="153"/>
      <c r="R45" s="155"/>
      <c r="S45" s="31"/>
      <c r="T45" s="31"/>
      <c r="U45" s="31"/>
      <c r="V45" s="31"/>
      <c r="W45" s="31"/>
      <c r="X45" s="34"/>
      <c r="Y45" s="34"/>
      <c r="Z45" s="32"/>
      <c r="AA45" s="32"/>
      <c r="AB45" s="32"/>
    </row>
    <row r="46" spans="1:28" x14ac:dyDescent="0.3">
      <c r="A46" s="163">
        <v>5</v>
      </c>
      <c r="B46" s="163"/>
      <c r="C46" s="165"/>
      <c r="D46" s="152"/>
      <c r="E46" s="152"/>
      <c r="F46" s="152"/>
      <c r="G46" s="152"/>
      <c r="H46" s="152"/>
      <c r="I46" s="152"/>
      <c r="J46" s="156"/>
      <c r="K46" s="161"/>
      <c r="L46" s="152"/>
      <c r="M46" s="71"/>
      <c r="N46" s="71">
        <f>+M46</f>
        <v>0</v>
      </c>
      <c r="O46" s="71"/>
      <c r="P46" s="165"/>
      <c r="Q46" s="152"/>
      <c r="R46" s="154"/>
      <c r="S46" s="31"/>
      <c r="T46" s="31"/>
      <c r="U46" s="31"/>
      <c r="V46" s="31"/>
      <c r="W46" s="31"/>
      <c r="X46" s="33"/>
      <c r="Y46" s="33"/>
      <c r="Z46" s="32"/>
      <c r="AA46" s="32"/>
      <c r="AB46" s="32"/>
    </row>
    <row r="47" spans="1:28" ht="15" hidden="1" customHeight="1" x14ac:dyDescent="0.3">
      <c r="A47" s="164"/>
      <c r="B47" s="164"/>
      <c r="C47" s="166"/>
      <c r="D47" s="153"/>
      <c r="E47" s="153"/>
      <c r="F47" s="153"/>
      <c r="G47" s="153"/>
      <c r="H47" s="153"/>
      <c r="I47" s="153"/>
      <c r="J47" s="157"/>
      <c r="K47" s="162"/>
      <c r="L47" s="153"/>
      <c r="M47" s="84">
        <f>IF(AND(D46=$D$11,E46=$S$11),M46*$U$11,IF(AND(D46=$D$11,E46=$S$12),M46*$U$12,IF(AND(D46=$D$11,E46=$S$13),M46*$U$13,IF(AND(D46=$D$11,E46=$S$14),M46*$U$14,IF(AND(D46=$D$11,E46=$S$15),M46*$U$15,IF(AND(D46=$D$11,E46=$S$16),M46*$U$16,IF(AND(D46=$D$12,E46=$S$11),M46*$W$11,IF(AND(D46=$D$12,E46=$S$12),M46*$W$12,IF(AND(D46=$D$12,E46=$S$13),M46*$W$13,IF(AND(D46=$D$12,E46=$S$14),M46*$W$14,IF(AND(D46=$D$12,E46=$S$15),M46*$W$15,IF(AND(D46=$D$12,E46=$S$16),M46*$W$16,IF(AND(D46=$D$13,E46=$S$11),M46*$Y$11,IF(AND(D46=$D$13,E46=$S$12),M46*$Y$12,IF(AND(D46=$D$13,E46=$S$13),M46*$Y$13,IF(AND(D46=$D$13,E46=$S$14),M46*$Y$14,IF(AND(D46=$D$13,E46=$S$15),M46*$Y$15,IF(AND(D46=$D$13,E46=$S$16),M46*$Y$16,IF(AND(D46=$D$14,E46=$S$11),M46*$AA$11,IF(AND(D46=$D$14,E46=$S$12),M46*$AA$12,IF(AND(D46=$D$14,E46=$S$13),M46*$AA$13,IF(AND(D46=$D$14,E46=$S$14),M46*$AA$14,IF(AND(D46=$D$14,E46=$S$15),M46*$AA$15,IF(AND(D46=$D$14,E46=$S$16),M46*$AA$16,IF(AND(D46=$D$15,E46=$S$11),M46*$AC$11,IF(AND(D46=$D$15,E46=$S$12),M46*$AC$12,IF(AND(D46=$D$15,E46=$S$13),M46*$AC$13,IF(AND(D46=$D$15,E46=$S$14),M46*$AC$14,IF(AND(D46=$D$15,E46=$S$15),M46*$AC$15,IF(AND(D46=$D$15,E46=$S$16),M46*$AC$16,IF(AND(D46=$D$16,E46=$S$11),M46*$AE$11,IF(AND(D46=$D$16,E46=$S$12),M46*$AE$12,IF(AND(D46=$D$16,E46=$S$13),M46*$AE$13,IF(AND(D46=$D$16,E46=$S$14),M46*$AE$14,IF(AND(D46=$D$16,E46=$S$15),M46*$AE$15,IF(AND(D46=$D$16,E46=$S$16),M46*$AE$16,IF(AND(D46=$D$17,E46=$S$11),M46*$AG$11,IF(AND(D46=$D$17,E46=$S$12),M46*$AG$12,IF(AND(D46=$D$17,E46=$S$13),M46*$AG$13,IF(AND(D46=$D$17,E46=$S$14),M46*$AG$14,IF(AND(D46=$D$17,E46=$S$15),M46*$AG$15,IF(AND(D46=$D$17,E46=$S$16),M46*$AG$16,0))))))))))))))))))))))))))))))))))))))))))</f>
        <v>0</v>
      </c>
      <c r="N47" s="84">
        <f>M47*K46</f>
        <v>0</v>
      </c>
      <c r="O47" s="84">
        <f>IF(AND(D46=$D$11,E46=$S$11),O46*$U$11,IF(AND(D46=$D$11,E46=$S$12),O46*$U$12,IF(AND(D46=$D$11,E46=$S$13),O46*$U$13,IF(AND(D46=$D$11,E46=$S$14),O46*$U$14,IF(AND(D46=$D$11,E46=$S$15),O46*$U$15,IF(AND(D46=$D$11,E46=$S$16),O46*$U$16,IF(AND(D46=$D$12,E46=$S$11),O46*$W$11,IF(AND(D46=$D$12,E46=$S$12),O46*$W$12,IF(AND(D46=$D$12,E46=$S$13),O46*$W$13,IF(AND(D46=$D$12,E46=$S$14),O46*$W$14,IF(AND(D46=$D$12,E46=$S$15),O46*$W$15,IF(AND(D46=$D$12,E46=$S$16),O46*$W$16,IF(AND(D46=$D$13,E46=$S$11),O46*$Y$11,IF(AND(D46=$D$13,E46=$S$12),O46*$Y$12,IF(AND(D46=$D$13,E46=$S$13),O46*$Y$13,IF(AND(D46=$D$13,E46=$S$14),O46*$Y$14,IF(AND(D46=$D$13,E46=$S$15),O46*$Y$15,IF(AND(D46=$D$13,E46=$S$16),O46*$Y$16,IF(AND(D46=$D$14,E46=$S$11),O46*$AA$11,IF(AND(D46=$D$14,E46=$S$12),O46*$AA$12,IF(AND(D46=$D$14,E46=$S$13),O46*$AA$13,IF(AND(D46=$D$14,E46=$S$14),O46*$AA$14,IF(AND(D46=$D$14,E46=$S$15),O46*$AA$15,IF(AND(D46=$D$14,E46=$S$16),O46*$AA$16,IF(AND(D46=$D$15,E46=$S$11),O46*$AC$11,IF(AND(D46=$D$15,E46=$S$12),O46*$AC$12,IF(AND(D46=$D$15,E46=$S$13),O46*$AC$13,IF(AND(D46=$D$15,E46=$S$14),O46*$AC$14,IF(AND(D46=$D$15,E46=$S$15),O46*$AC$15,IF(AND(D46=$D$15,E46=$S$16),O46*$AC$16,IF(AND(D46=$D$16,E46=$S$11),O46*$AE$11,IF(AND(D46=$D$16,E46=$S$12),O46*$AE$12,IF(AND(D46=$D$16,E46=$S$13),O46*$AE$13,IF(AND(D46=$D$16,E46=$S$14),O46*$AE$14,IF(AND(D46=$D$16,E46=$S$15),O46*$AE$15,IF(AND(D46=$D$16,E46=$S$16),O46*$AE$16,IF(AND(D46=$D$17,E46=$S$11),O46*$AG$11,IF(AND(D46=$D$17,E46=$S$12),O46*$AG$12,IF(AND(D46=$D$17,E46=$S$13),O46*$AG$13,IF(AND(D46=$D$17,E46=$S$14),O46*$AG$14,IF(AND(D46=$D$17,E46=$S$15),O46*$AG$15,IF(AND(D46=$D$17,E46=$S$16),O46*$AG$16,0))))))))))))))))))))))))))))))))))))))))))*K46</f>
        <v>0</v>
      </c>
      <c r="P47" s="166"/>
      <c r="Q47" s="153"/>
      <c r="R47" s="155"/>
      <c r="S47" s="31"/>
      <c r="T47" s="31"/>
      <c r="U47" s="31"/>
      <c r="V47" s="31"/>
      <c r="W47" s="31"/>
      <c r="X47" s="34"/>
      <c r="Y47" s="34"/>
      <c r="Z47" s="32"/>
      <c r="AA47" s="32"/>
      <c r="AB47" s="32"/>
    </row>
    <row r="48" spans="1:28" x14ac:dyDescent="0.3">
      <c r="A48" s="163">
        <v>6</v>
      </c>
      <c r="B48" s="163"/>
      <c r="C48" s="165"/>
      <c r="D48" s="152"/>
      <c r="E48" s="152"/>
      <c r="F48" s="152"/>
      <c r="G48" s="152"/>
      <c r="H48" s="152"/>
      <c r="I48" s="152"/>
      <c r="J48" s="156"/>
      <c r="K48" s="161"/>
      <c r="L48" s="152"/>
      <c r="M48" s="71"/>
      <c r="N48" s="71">
        <f>+M48</f>
        <v>0</v>
      </c>
      <c r="O48" s="71"/>
      <c r="P48" s="152"/>
      <c r="Q48" s="152"/>
      <c r="R48" s="154"/>
      <c r="S48" s="31"/>
      <c r="T48" s="31"/>
      <c r="U48" s="31"/>
      <c r="V48" s="31"/>
      <c r="W48" s="31"/>
      <c r="X48" s="33"/>
      <c r="Y48" s="33"/>
      <c r="Z48" s="32"/>
      <c r="AA48" s="32"/>
      <c r="AB48" s="32"/>
    </row>
    <row r="49" spans="1:28" ht="15" hidden="1" customHeight="1" x14ac:dyDescent="0.3">
      <c r="A49" s="164"/>
      <c r="B49" s="164"/>
      <c r="C49" s="166"/>
      <c r="D49" s="153"/>
      <c r="E49" s="153"/>
      <c r="F49" s="153"/>
      <c r="G49" s="153"/>
      <c r="H49" s="153"/>
      <c r="I49" s="153"/>
      <c r="J49" s="157"/>
      <c r="K49" s="162"/>
      <c r="L49" s="153"/>
      <c r="M49" s="84">
        <f>IF(AND(D48=$D$11,E48=$S$11),M48*$U$11,IF(AND(D48=$D$11,E48=$S$12),M48*$U$12,IF(AND(D48=$D$11,E48=$S$13),M48*$U$13,IF(AND(D48=$D$11,E48=$S$14),M48*$U$14,IF(AND(D48=$D$11,E48=$S$15),M48*$U$15,IF(AND(D48=$D$11,E48=$S$16),M48*$U$16,IF(AND(D48=$D$12,E48=$S$11),M48*$W$11,IF(AND(D48=$D$12,E48=$S$12),M48*$W$12,IF(AND(D48=$D$12,E48=$S$13),M48*$W$13,IF(AND(D48=$D$12,E48=$S$14),M48*$W$14,IF(AND(D48=$D$12,E48=$S$15),M48*$W$15,IF(AND(D48=$D$12,E48=$S$16),M48*$W$16,IF(AND(D48=$D$13,E48=$S$11),M48*$Y$11,IF(AND(D48=$D$13,E48=$S$12),M48*$Y$12,IF(AND(D48=$D$13,E48=$S$13),M48*$Y$13,IF(AND(D48=$D$13,E48=$S$14),M48*$Y$14,IF(AND(D48=$D$13,E48=$S$15),M48*$Y$15,IF(AND(D48=$D$13,E48=$S$16),M48*$Y$16,IF(AND(D48=$D$14,E48=$S$11),M48*$AA$11,IF(AND(D48=$D$14,E48=$S$12),M48*$AA$12,IF(AND(D48=$D$14,E48=$S$13),M48*$AA$13,IF(AND(D48=$D$14,E48=$S$14),M48*$AA$14,IF(AND(D48=$D$14,E48=$S$15),M48*$AA$15,IF(AND(D48=$D$14,E48=$S$16),M48*$AA$16,IF(AND(D48=$D$15,E48=$S$11),M48*$AC$11,IF(AND(D48=$D$15,E48=$S$12),M48*$AC$12,IF(AND(D48=$D$15,E48=$S$13),M48*$AC$13,IF(AND(D48=$D$15,E48=$S$14),M48*$AC$14,IF(AND(D48=$D$15,E48=$S$15),M48*$AC$15,IF(AND(D48=$D$15,E48=$S$16),M48*$AC$16,IF(AND(D48=$D$16,E48=$S$11),M48*$AE$11,IF(AND(D48=$D$16,E48=$S$12),M48*$AE$12,IF(AND(D48=$D$16,E48=$S$13),M48*$AE$13,IF(AND(D48=$D$16,E48=$S$14),M48*$AE$14,IF(AND(D48=$D$16,E48=$S$15),M48*$AE$15,IF(AND(D48=$D$16,E48=$S$16),M48*$AE$16,IF(AND(D48=$D$17,E48=$S$11),M48*$AG$11,IF(AND(D48=$D$17,E48=$S$12),M48*$AG$12,IF(AND(D48=$D$17,E48=$S$13),M48*$AG$13,IF(AND(D48=$D$17,E48=$S$14),M48*$AG$14,IF(AND(D48=$D$17,E48=$S$15),M48*$AG$15,IF(AND(D48=$D$17,E48=$S$16),M48*$AG$16,0))))))))))))))))))))))))))))))))))))))))))</f>
        <v>0</v>
      </c>
      <c r="N49" s="84">
        <f>M49*K48</f>
        <v>0</v>
      </c>
      <c r="O49" s="84">
        <f>IF(AND(D48=$D$11,E48=$S$11),O48*$U$11,IF(AND(D48=$D$11,E48=$S$12),O48*$U$12,IF(AND(D48=$D$11,E48=$S$13),O48*$U$13,IF(AND(D48=$D$11,E48=$S$14),O48*$U$14,IF(AND(D48=$D$11,E48=$S$15),O48*$U$15,IF(AND(D48=$D$11,E48=$S$16),O48*$U$16,IF(AND(D48=$D$12,E48=$S$11),O48*$W$11,IF(AND(D48=$D$12,E48=$S$12),O48*$W$12,IF(AND(D48=$D$12,E48=$S$13),O48*$W$13,IF(AND(D48=$D$12,E48=$S$14),O48*$W$14,IF(AND(D48=$D$12,E48=$S$15),O48*$W$15,IF(AND(D48=$D$12,E48=$S$16),O48*$W$16,IF(AND(D48=$D$13,E48=$S$11),O48*$Y$11,IF(AND(D48=$D$13,E48=$S$12),O48*$Y$12,IF(AND(D48=$D$13,E48=$S$13),O48*$Y$13,IF(AND(D48=$D$13,E48=$S$14),O48*$Y$14,IF(AND(D48=$D$13,E48=$S$15),O48*$Y$15,IF(AND(D48=$D$13,E48=$S$16),O48*$Y$16,IF(AND(D48=$D$14,E48=$S$11),O48*$AA$11,IF(AND(D48=$D$14,E48=$S$12),O48*$AA$12,IF(AND(D48=$D$14,E48=$S$13),O48*$AA$13,IF(AND(D48=$D$14,E48=$S$14),O48*$AA$14,IF(AND(D48=$D$14,E48=$S$15),O48*$AA$15,IF(AND(D48=$D$14,E48=$S$16),O48*$AA$16,IF(AND(D48=$D$15,E48=$S$11),O48*$AC$11,IF(AND(D48=$D$15,E48=$S$12),O48*$AC$12,IF(AND(D48=$D$15,E48=$S$13),O48*$AC$13,IF(AND(D48=$D$15,E48=$S$14),O48*$AC$14,IF(AND(D48=$D$15,E48=$S$15),O48*$AC$15,IF(AND(D48=$D$15,E48=$S$16),O48*$AC$16,IF(AND(D48=$D$16,E48=$S$11),O48*$AE$11,IF(AND(D48=$D$16,E48=$S$12),O48*$AE$12,IF(AND(D48=$D$16,E48=$S$13),O48*$AE$13,IF(AND(D48=$D$16,E48=$S$14),O48*$AE$14,IF(AND(D48=$D$16,E48=$S$15),O48*$AE$15,IF(AND(D48=$D$16,E48=$S$16),O48*$AE$16,IF(AND(D48=$D$17,E48=$S$11),O48*$AG$11,IF(AND(D48=$D$17,E48=$S$12),O48*$AG$12,IF(AND(D48=$D$17,E48=$S$13),O48*$AG$13,IF(AND(D48=$D$17,E48=$S$14),O48*$AG$14,IF(AND(D48=$D$17,E48=$S$15),O48*$AG$15,IF(AND(D48=$D$17,E48=$S$16),O48*$AG$16,0))))))))))))))))))))))))))))))))))))))))))*K48</f>
        <v>0</v>
      </c>
      <c r="P49" s="153"/>
      <c r="Q49" s="153"/>
      <c r="R49" s="155"/>
      <c r="S49" s="31"/>
      <c r="T49" s="31"/>
      <c r="U49" s="31"/>
      <c r="V49" s="31"/>
      <c r="W49" s="31"/>
      <c r="X49" s="34"/>
      <c r="Y49" s="34"/>
      <c r="Z49" s="32"/>
      <c r="AA49" s="32"/>
      <c r="AB49" s="32"/>
    </row>
    <row r="50" spans="1:28" x14ac:dyDescent="0.3">
      <c r="A50" s="163">
        <v>7</v>
      </c>
      <c r="B50" s="163"/>
      <c r="C50" s="165"/>
      <c r="D50" s="152"/>
      <c r="E50" s="152"/>
      <c r="F50" s="152"/>
      <c r="G50" s="152"/>
      <c r="H50" s="152"/>
      <c r="I50" s="152"/>
      <c r="J50" s="156"/>
      <c r="K50" s="161"/>
      <c r="L50" s="152"/>
      <c r="M50" s="71"/>
      <c r="N50" s="71">
        <f>+M50</f>
        <v>0</v>
      </c>
      <c r="O50" s="71"/>
      <c r="P50" s="152"/>
      <c r="Q50" s="152"/>
      <c r="R50" s="154"/>
      <c r="S50" s="31"/>
      <c r="T50" s="31"/>
      <c r="U50" s="31"/>
      <c r="V50" s="31"/>
      <c r="W50" s="31"/>
      <c r="X50" s="33"/>
      <c r="Y50" s="33"/>
      <c r="Z50" s="32"/>
      <c r="AA50" s="32"/>
      <c r="AB50" s="32"/>
    </row>
    <row r="51" spans="1:28" ht="15" hidden="1" customHeight="1" x14ac:dyDescent="0.3">
      <c r="A51" s="164"/>
      <c r="B51" s="164"/>
      <c r="C51" s="166"/>
      <c r="D51" s="153"/>
      <c r="E51" s="153"/>
      <c r="F51" s="153"/>
      <c r="G51" s="153"/>
      <c r="H51" s="153"/>
      <c r="I51" s="153"/>
      <c r="J51" s="157"/>
      <c r="K51" s="162"/>
      <c r="L51" s="153"/>
      <c r="M51" s="84">
        <f>IF(AND(D50=$D$11,E50=$S$11),M50*$U$11,IF(AND(D50=$D$11,E50=$S$12),M50*$U$12,IF(AND(D50=$D$11,E50=$S$13),M50*$U$13,IF(AND(D50=$D$11,E50=$S$14),M50*$U$14,IF(AND(D50=$D$11,E50=$S$15),M50*$U$15,IF(AND(D50=$D$11,E50=$S$16),M50*$U$16,IF(AND(D50=$D$12,E50=$S$11),M50*$W$11,IF(AND(D50=$D$12,E50=$S$12),M50*$W$12,IF(AND(D50=$D$12,E50=$S$13),M50*$W$13,IF(AND(D50=$D$12,E50=$S$14),M50*$W$14,IF(AND(D50=$D$12,E50=$S$15),M50*$W$15,IF(AND(D50=$D$12,E50=$S$16),M50*$W$16,IF(AND(D50=$D$13,E50=$S$11),M50*$Y$11,IF(AND(D50=$D$13,E50=$S$12),M50*$Y$12,IF(AND(D50=$D$13,E50=$S$13),M50*$Y$13,IF(AND(D50=$D$13,E50=$S$14),M50*$Y$14,IF(AND(D50=$D$13,E50=$S$15),M50*$Y$15,IF(AND(D50=$D$13,E50=$S$16),M50*$Y$16,IF(AND(D50=$D$14,E50=$S$11),M50*$AA$11,IF(AND(D50=$D$14,E50=$S$12),M50*$AA$12,IF(AND(D50=$D$14,E50=$S$13),M50*$AA$13,IF(AND(D50=$D$14,E50=$S$14),M50*$AA$14,IF(AND(D50=$D$14,E50=$S$15),M50*$AA$15,IF(AND(D50=$D$14,E50=$S$16),M50*$AA$16,IF(AND(D50=$D$15,E50=$S$11),M50*$AC$11,IF(AND(D50=$D$15,E50=$S$12),M50*$AC$12,IF(AND(D50=$D$15,E50=$S$13),M50*$AC$13,IF(AND(D50=$D$15,E50=$S$14),M50*$AC$14,IF(AND(D50=$D$15,E50=$S$15),M50*$AC$15,IF(AND(D50=$D$15,E50=$S$16),M50*$AC$16,IF(AND(D50=$D$16,E50=$S$11),M50*$AE$11,IF(AND(D50=$D$16,E50=$S$12),M50*$AE$12,IF(AND(D50=$D$16,E50=$S$13),M50*$AE$13,IF(AND(D50=$D$16,E50=$S$14),M50*$AE$14,IF(AND(D50=$D$16,E50=$S$15),M50*$AE$15,IF(AND(D50=$D$16,E50=$S$16),M50*$AE$16,IF(AND(D50=$D$17,E50=$S$11),M50*$AG$11,IF(AND(D50=$D$17,E50=$S$12),M50*$AG$12,IF(AND(D50=$D$17,E50=$S$13),M50*$AG$13,IF(AND(D50=$D$17,E50=$S$14),M50*$AG$14,IF(AND(D50=$D$17,E50=$S$15),M50*$AG$15,IF(AND(D50=$D$17,E50=$S$16),M50*$AG$16,0))))))))))))))))))))))))))))))))))))))))))</f>
        <v>0</v>
      </c>
      <c r="N51" s="84">
        <f>M51*K50</f>
        <v>0</v>
      </c>
      <c r="O51" s="84">
        <f>IF(AND(D50=$D$11,E50=$S$11),O50*$U$11,IF(AND(D50=$D$11,E50=$S$12),O50*$U$12,IF(AND(D50=$D$11,E50=$S$13),O50*$U$13,IF(AND(D50=$D$11,E50=$S$14),O50*$U$14,IF(AND(D50=$D$11,E50=$S$15),O50*$U$15,IF(AND(D50=$D$11,E50=$S$16),O50*$U$16,IF(AND(D50=$D$12,E50=$S$11),O50*$W$11,IF(AND(D50=$D$12,E50=$S$12),O50*$W$12,IF(AND(D50=$D$12,E50=$S$13),O50*$W$13,IF(AND(D50=$D$12,E50=$S$14),O50*$W$14,IF(AND(D50=$D$12,E50=$S$15),O50*$W$15,IF(AND(D50=$D$12,E50=$S$16),O50*$W$16,IF(AND(D50=$D$13,E50=$S$11),O50*$Y$11,IF(AND(D50=$D$13,E50=$S$12),O50*$Y$12,IF(AND(D50=$D$13,E50=$S$13),O50*$Y$13,IF(AND(D50=$D$13,E50=$S$14),O50*$Y$14,IF(AND(D50=$D$13,E50=$S$15),O50*$Y$15,IF(AND(D50=$D$13,E50=$S$16),O50*$Y$16,IF(AND(D50=$D$14,E50=$S$11),O50*$AA$11,IF(AND(D50=$D$14,E50=$S$12),O50*$AA$12,IF(AND(D50=$D$14,E50=$S$13),O50*$AA$13,IF(AND(D50=$D$14,E50=$S$14),O50*$AA$14,IF(AND(D50=$D$14,E50=$S$15),O50*$AA$15,IF(AND(D50=$D$14,E50=$S$16),O50*$AA$16,IF(AND(D50=$D$15,E50=$S$11),O50*$AC$11,IF(AND(D50=$D$15,E50=$S$12),O50*$AC$12,IF(AND(D50=$D$15,E50=$S$13),O50*$AC$13,IF(AND(D50=$D$15,E50=$S$14),O50*$AC$14,IF(AND(D50=$D$15,E50=$S$15),O50*$AC$15,IF(AND(D50=$D$15,E50=$S$16),O50*$AC$16,IF(AND(D50=$D$16,E50=$S$11),O50*$AE$11,IF(AND(D50=$D$16,E50=$S$12),O50*$AE$12,IF(AND(D50=$D$16,E50=$S$13),O50*$AE$13,IF(AND(D50=$D$16,E50=$S$14),O50*$AE$14,IF(AND(D50=$D$16,E50=$S$15),O50*$AE$15,IF(AND(D50=$D$16,E50=$S$16),O50*$AE$16,IF(AND(D50=$D$17,E50=$S$11),O50*$AG$11,IF(AND(D50=$D$17,E50=$S$12),O50*$AG$12,IF(AND(D50=$D$17,E50=$S$13),O50*$AG$13,IF(AND(D50=$D$17,E50=$S$14),O50*$AG$14,IF(AND(D50=$D$17,E50=$S$15),O50*$AG$15,IF(AND(D50=$D$17,E50=$S$16),O50*$AG$16,0))))))))))))))))))))))))))))))))))))))))))*K50</f>
        <v>0</v>
      </c>
      <c r="P51" s="153"/>
      <c r="Q51" s="153"/>
      <c r="R51" s="155"/>
      <c r="S51" s="31"/>
      <c r="T51" s="31"/>
      <c r="U51" s="31"/>
      <c r="V51" s="31"/>
      <c r="W51" s="31"/>
      <c r="X51" s="34"/>
      <c r="Y51" s="34"/>
      <c r="Z51" s="32"/>
      <c r="AA51" s="32"/>
      <c r="AB51" s="32"/>
    </row>
    <row r="52" spans="1:28" x14ac:dyDescent="0.3">
      <c r="A52" s="163">
        <v>8</v>
      </c>
      <c r="B52" s="163"/>
      <c r="C52" s="165"/>
      <c r="D52" s="152"/>
      <c r="E52" s="152"/>
      <c r="F52" s="152"/>
      <c r="G52" s="152"/>
      <c r="H52" s="152"/>
      <c r="I52" s="152"/>
      <c r="J52" s="156"/>
      <c r="K52" s="161"/>
      <c r="L52" s="152"/>
      <c r="M52" s="71"/>
      <c r="N52" s="71">
        <f>+M52</f>
        <v>0</v>
      </c>
      <c r="O52" s="71"/>
      <c r="P52" s="152"/>
      <c r="Q52" s="152"/>
      <c r="R52" s="154"/>
      <c r="S52" s="31"/>
      <c r="T52" s="31"/>
      <c r="U52" s="31"/>
      <c r="V52" s="31"/>
      <c r="W52" s="31"/>
      <c r="X52" s="33"/>
      <c r="Y52" s="33"/>
      <c r="Z52" s="32"/>
      <c r="AA52" s="32"/>
      <c r="AB52" s="32"/>
    </row>
    <row r="53" spans="1:28" ht="15" hidden="1" customHeight="1" x14ac:dyDescent="0.3">
      <c r="A53" s="164"/>
      <c r="B53" s="164"/>
      <c r="C53" s="166"/>
      <c r="D53" s="153"/>
      <c r="E53" s="153"/>
      <c r="F53" s="153"/>
      <c r="G53" s="153"/>
      <c r="H53" s="153"/>
      <c r="I53" s="153"/>
      <c r="J53" s="157"/>
      <c r="K53" s="162"/>
      <c r="L53" s="153"/>
      <c r="M53" s="84">
        <f>IF(AND(D52=$D$11,E52=$S$11),M52*$U$11,IF(AND(D52=$D$11,E52=$S$12),M52*$U$12,IF(AND(D52=$D$11,E52=$S$13),M52*$U$13,IF(AND(D52=$D$11,E52=$S$14),M52*$U$14,IF(AND(D52=$D$11,E52=$S$15),M52*$U$15,IF(AND(D52=$D$11,E52=$S$16),M52*$U$16,IF(AND(D52=$D$12,E52=$S$11),M52*$W$11,IF(AND(D52=$D$12,E52=$S$12),M52*$W$12,IF(AND(D52=$D$12,E52=$S$13),M52*$W$13,IF(AND(D52=$D$12,E52=$S$14),M52*$W$14,IF(AND(D52=$D$12,E52=$S$15),M52*$W$15,IF(AND(D52=$D$12,E52=$S$16),M52*$W$16,IF(AND(D52=$D$13,E52=$S$11),M52*$Y$11,IF(AND(D52=$D$13,E52=$S$12),M52*$Y$12,IF(AND(D52=$D$13,E52=$S$13),M52*$Y$13,IF(AND(D52=$D$13,E52=$S$14),M52*$Y$14,IF(AND(D52=$D$13,E52=$S$15),M52*$Y$15,IF(AND(D52=$D$13,E52=$S$16),M52*$Y$16,IF(AND(D52=$D$14,E52=$S$11),M52*$AA$11,IF(AND(D52=$D$14,E52=$S$12),M52*$AA$12,IF(AND(D52=$D$14,E52=$S$13),M52*$AA$13,IF(AND(D52=$D$14,E52=$S$14),M52*$AA$14,IF(AND(D52=$D$14,E52=$S$15),M52*$AA$15,IF(AND(D52=$D$14,E52=$S$16),M52*$AA$16,IF(AND(D52=$D$15,E52=$S$11),M52*$AC$11,IF(AND(D52=$D$15,E52=$S$12),M52*$AC$12,IF(AND(D52=$D$15,E52=$S$13),M52*$AC$13,IF(AND(D52=$D$15,E52=$S$14),M52*$AC$14,IF(AND(D52=$D$15,E52=$S$15),M52*$AC$15,IF(AND(D52=$D$15,E52=$S$16),M52*$AC$16,IF(AND(D52=$D$16,E52=$S$11),M52*$AE$11,IF(AND(D52=$D$16,E52=$S$12),M52*$AE$12,IF(AND(D52=$D$16,E52=$S$13),M52*$AE$13,IF(AND(D52=$D$16,E52=$S$14),M52*$AE$14,IF(AND(D52=$D$16,E52=$S$15),M52*$AE$15,IF(AND(D52=$D$16,E52=$S$16),M52*$AE$16,IF(AND(D52=$D$17,E52=$S$11),M52*$AG$11,IF(AND(D52=$D$17,E52=$S$12),M52*$AG$12,IF(AND(D52=$D$17,E52=$S$13),M52*$AG$13,IF(AND(D52=$D$17,E52=$S$14),M52*$AG$14,IF(AND(D52=$D$17,E52=$S$15),M52*$AG$15,IF(AND(D52=$D$17,E52=$S$16),M52*$AG$16,0))))))))))))))))))))))))))))))))))))))))))</f>
        <v>0</v>
      </c>
      <c r="N53" s="84">
        <f>M53*K52</f>
        <v>0</v>
      </c>
      <c r="O53" s="84">
        <f>IF(AND(D52=$D$11,E52=$S$11),O52*$U$11,IF(AND(D52=$D$11,E52=$S$12),O52*$U$12,IF(AND(D52=$D$11,E52=$S$13),O52*$U$13,IF(AND(D52=$D$11,E52=$S$14),O52*$U$14,IF(AND(D52=$D$11,E52=$S$15),O52*$U$15,IF(AND(D52=$D$11,E52=$S$16),O52*$U$16,IF(AND(D52=$D$12,E52=$S$11),O52*$W$11,IF(AND(D52=$D$12,E52=$S$12),O52*$W$12,IF(AND(D52=$D$12,E52=$S$13),O52*$W$13,IF(AND(D52=$D$12,E52=$S$14),O52*$W$14,IF(AND(D52=$D$12,E52=$S$15),O52*$W$15,IF(AND(D52=$D$12,E52=$S$16),O52*$W$16,IF(AND(D52=$D$13,E52=$S$11),O52*$Y$11,IF(AND(D52=$D$13,E52=$S$12),O52*$Y$12,IF(AND(D52=$D$13,E52=$S$13),O52*$Y$13,IF(AND(D52=$D$13,E52=$S$14),O52*$Y$14,IF(AND(D52=$D$13,E52=$S$15),O52*$Y$15,IF(AND(D52=$D$13,E52=$S$16),O52*$Y$16,IF(AND(D52=$D$14,E52=$S$11),O52*$AA$11,IF(AND(D52=$D$14,E52=$S$12),O52*$AA$12,IF(AND(D52=$D$14,E52=$S$13),O52*$AA$13,IF(AND(D52=$D$14,E52=$S$14),O52*$AA$14,IF(AND(D52=$D$14,E52=$S$15),O52*$AA$15,IF(AND(D52=$D$14,E52=$S$16),O52*$AA$16,IF(AND(D52=$D$15,E52=$S$11),O52*$AC$11,IF(AND(D52=$D$15,E52=$S$12),O52*$AC$12,IF(AND(D52=$D$15,E52=$S$13),O52*$AC$13,IF(AND(D52=$D$15,E52=$S$14),O52*$AC$14,IF(AND(D52=$D$15,E52=$S$15),O52*$AC$15,IF(AND(D52=$D$15,E52=$S$16),O52*$AC$16,IF(AND(D52=$D$16,E52=$S$11),O52*$AE$11,IF(AND(D52=$D$16,E52=$S$12),O52*$AE$12,IF(AND(D52=$D$16,E52=$S$13),O52*$AE$13,IF(AND(D52=$D$16,E52=$S$14),O52*$AE$14,IF(AND(D52=$D$16,E52=$S$15),O52*$AE$15,IF(AND(D52=$D$16,E52=$S$16),O52*$AE$16,IF(AND(D52=$D$17,E52=$S$11),O52*$AG$11,IF(AND(D52=$D$17,E52=$S$12),O52*$AG$12,IF(AND(D52=$D$17,E52=$S$13),O52*$AG$13,IF(AND(D52=$D$17,E52=$S$14),O52*$AG$14,IF(AND(D52=$D$17,E52=$S$15),O52*$AG$15,IF(AND(D52=$D$17,E52=$S$16),O52*$AG$16,0))))))))))))))))))))))))))))))))))))))))))*K52</f>
        <v>0</v>
      </c>
      <c r="P53" s="153"/>
      <c r="Q53" s="153"/>
      <c r="R53" s="155"/>
      <c r="S53" s="31"/>
      <c r="T53" s="31"/>
      <c r="U53" s="31"/>
      <c r="V53" s="31"/>
      <c r="W53" s="31"/>
      <c r="X53" s="34"/>
      <c r="Y53" s="34"/>
      <c r="Z53" s="32"/>
      <c r="AA53" s="32"/>
      <c r="AB53" s="32"/>
    </row>
    <row r="54" spans="1:28" x14ac:dyDescent="0.3">
      <c r="A54" s="163">
        <v>9</v>
      </c>
      <c r="B54" s="163"/>
      <c r="C54" s="165"/>
      <c r="D54" s="152"/>
      <c r="E54" s="152"/>
      <c r="F54" s="152"/>
      <c r="G54" s="152"/>
      <c r="H54" s="152"/>
      <c r="I54" s="152"/>
      <c r="J54" s="156"/>
      <c r="K54" s="161"/>
      <c r="L54" s="152"/>
      <c r="M54" s="71"/>
      <c r="N54" s="71">
        <f>+M54</f>
        <v>0</v>
      </c>
      <c r="O54" s="71"/>
      <c r="P54" s="152"/>
      <c r="Q54" s="152"/>
      <c r="R54" s="154"/>
      <c r="S54" s="31"/>
      <c r="T54" s="31"/>
      <c r="U54" s="31"/>
      <c r="V54" s="31"/>
      <c r="W54" s="31"/>
      <c r="X54" s="33"/>
      <c r="Y54" s="33"/>
      <c r="Z54" s="32"/>
      <c r="AA54" s="32"/>
      <c r="AB54" s="32"/>
    </row>
    <row r="55" spans="1:28" ht="15" hidden="1" customHeight="1" x14ac:dyDescent="0.3">
      <c r="A55" s="164"/>
      <c r="B55" s="164"/>
      <c r="C55" s="166"/>
      <c r="D55" s="153"/>
      <c r="E55" s="153"/>
      <c r="F55" s="153"/>
      <c r="G55" s="153"/>
      <c r="H55" s="153"/>
      <c r="I55" s="153"/>
      <c r="J55" s="157"/>
      <c r="K55" s="162"/>
      <c r="L55" s="153"/>
      <c r="M55" s="84">
        <f>IF(AND(D54=$D$11,E54=$S$11),M54*$U$11,IF(AND(D54=$D$11,E54=$S$12),M54*$U$12,IF(AND(D54=$D$11,E54=$S$13),M54*$U$13,IF(AND(D54=$D$11,E54=$S$14),M54*$U$14,IF(AND(D54=$D$11,E54=$S$15),M54*$U$15,IF(AND(D54=$D$11,E54=$S$16),M54*$U$16,IF(AND(D54=$D$12,E54=$S$11),M54*$W$11,IF(AND(D54=$D$12,E54=$S$12),M54*$W$12,IF(AND(D54=$D$12,E54=$S$13),M54*$W$13,IF(AND(D54=$D$12,E54=$S$14),M54*$W$14,IF(AND(D54=$D$12,E54=$S$15),M54*$W$15,IF(AND(D54=$D$12,E54=$S$16),M54*$W$16,IF(AND(D54=$D$13,E54=$S$11),M54*$Y$11,IF(AND(D54=$D$13,E54=$S$12),M54*$Y$12,IF(AND(D54=$D$13,E54=$S$13),M54*$Y$13,IF(AND(D54=$D$13,E54=$S$14),M54*$Y$14,IF(AND(D54=$D$13,E54=$S$15),M54*$Y$15,IF(AND(D54=$D$13,E54=$S$16),M54*$Y$16,IF(AND(D54=$D$14,E54=$S$11),M54*$AA$11,IF(AND(D54=$D$14,E54=$S$12),M54*$AA$12,IF(AND(D54=$D$14,E54=$S$13),M54*$AA$13,IF(AND(D54=$D$14,E54=$S$14),M54*$AA$14,IF(AND(D54=$D$14,E54=$S$15),M54*$AA$15,IF(AND(D54=$D$14,E54=$S$16),M54*$AA$16,IF(AND(D54=$D$15,E54=$S$11),M54*$AC$11,IF(AND(D54=$D$15,E54=$S$12),M54*$AC$12,IF(AND(D54=$D$15,E54=$S$13),M54*$AC$13,IF(AND(D54=$D$15,E54=$S$14),M54*$AC$14,IF(AND(D54=$D$15,E54=$S$15),M54*$AC$15,IF(AND(D54=$D$15,E54=$S$16),M54*$AC$16,IF(AND(D54=$D$16,E54=$S$11),M54*$AE$11,IF(AND(D54=$D$16,E54=$S$12),M54*$AE$12,IF(AND(D54=$D$16,E54=$S$13),M54*$AE$13,IF(AND(D54=$D$16,E54=$S$14),M54*$AE$14,IF(AND(D54=$D$16,E54=$S$15),M54*$AE$15,IF(AND(D54=$D$16,E54=$S$16),M54*$AE$16,IF(AND(D54=$D$17,E54=$S$11),M54*$AG$11,IF(AND(D54=$D$17,E54=$S$12),M54*$AG$12,IF(AND(D54=$D$17,E54=$S$13),M54*$AG$13,IF(AND(D54=$D$17,E54=$S$14),M54*$AG$14,IF(AND(D54=$D$17,E54=$S$15),M54*$AG$15,IF(AND(D54=$D$17,E54=$S$16),M54*$AG$16,0))))))))))))))))))))))))))))))))))))))))))</f>
        <v>0</v>
      </c>
      <c r="N55" s="84">
        <f>M55*K54</f>
        <v>0</v>
      </c>
      <c r="O55" s="84">
        <f>IF(AND(D54=$D$11,E54=$S$11),O54*$U$11,IF(AND(D54=$D$11,E54=$S$12),O54*$U$12,IF(AND(D54=$D$11,E54=$S$13),O54*$U$13,IF(AND(D54=$D$11,E54=$S$14),O54*$U$14,IF(AND(D54=$D$11,E54=$S$15),O54*$U$15,IF(AND(D54=$D$11,E54=$S$16),O54*$U$16,IF(AND(D54=$D$12,E54=$S$11),O54*$W$11,IF(AND(D54=$D$12,E54=$S$12),O54*$W$12,IF(AND(D54=$D$12,E54=$S$13),O54*$W$13,IF(AND(D54=$D$12,E54=$S$14),O54*$W$14,IF(AND(D54=$D$12,E54=$S$15),O54*$W$15,IF(AND(D54=$D$12,E54=$S$16),O54*$W$16,IF(AND(D54=$D$13,E54=$S$11),O54*$Y$11,IF(AND(D54=$D$13,E54=$S$12),O54*$Y$12,IF(AND(D54=$D$13,E54=$S$13),O54*$Y$13,IF(AND(D54=$D$13,E54=$S$14),O54*$Y$14,IF(AND(D54=$D$13,E54=$S$15),O54*$Y$15,IF(AND(D54=$D$13,E54=$S$16),O54*$Y$16,IF(AND(D54=$D$14,E54=$S$11),O54*$AA$11,IF(AND(D54=$D$14,E54=$S$12),O54*$AA$12,IF(AND(D54=$D$14,E54=$S$13),O54*$AA$13,IF(AND(D54=$D$14,E54=$S$14),O54*$AA$14,IF(AND(D54=$D$14,E54=$S$15),O54*$AA$15,IF(AND(D54=$D$14,E54=$S$16),O54*$AA$16,IF(AND(D54=$D$15,E54=$S$11),O54*$AC$11,IF(AND(D54=$D$15,E54=$S$12),O54*$AC$12,IF(AND(D54=$D$15,E54=$S$13),O54*$AC$13,IF(AND(D54=$D$15,E54=$S$14),O54*$AC$14,IF(AND(D54=$D$15,E54=$S$15),O54*$AC$15,IF(AND(D54=$D$15,E54=$S$16),O54*$AC$16,IF(AND(D54=$D$16,E54=$S$11),O54*$AE$11,IF(AND(D54=$D$16,E54=$S$12),O54*$AE$12,IF(AND(D54=$D$16,E54=$S$13),O54*$AE$13,IF(AND(D54=$D$16,E54=$S$14),O54*$AE$14,IF(AND(D54=$D$16,E54=$S$15),O54*$AE$15,IF(AND(D54=$D$16,E54=$S$16),O54*$AE$16,IF(AND(D54=$D$17,E54=$S$11),O54*$AG$11,IF(AND(D54=$D$17,E54=$S$12),O54*$AG$12,IF(AND(D54=$D$17,E54=$S$13),O54*$AG$13,IF(AND(D54=$D$17,E54=$S$14),O54*$AG$14,IF(AND(D54=$D$17,E54=$S$15),O54*$AG$15,IF(AND(D54=$D$17,E54=$S$16),O54*$AG$16,0))))))))))))))))))))))))))))))))))))))))))*K54</f>
        <v>0</v>
      </c>
      <c r="P55" s="153"/>
      <c r="Q55" s="153"/>
      <c r="R55" s="155"/>
      <c r="S55" s="31"/>
      <c r="T55" s="31"/>
      <c r="U55" s="31"/>
      <c r="V55" s="31"/>
      <c r="W55" s="31"/>
      <c r="X55" s="34"/>
      <c r="Y55" s="34"/>
      <c r="Z55" s="32"/>
      <c r="AA55" s="32"/>
      <c r="AB55" s="32"/>
    </row>
    <row r="56" spans="1:28" x14ac:dyDescent="0.3">
      <c r="A56" s="163">
        <v>10</v>
      </c>
      <c r="B56" s="163"/>
      <c r="C56" s="165"/>
      <c r="D56" s="152"/>
      <c r="E56" s="152"/>
      <c r="F56" s="152"/>
      <c r="G56" s="152"/>
      <c r="H56" s="152"/>
      <c r="I56" s="152"/>
      <c r="J56" s="156"/>
      <c r="K56" s="161"/>
      <c r="L56" s="152"/>
      <c r="M56" s="71"/>
      <c r="N56" s="71">
        <f>+M56</f>
        <v>0</v>
      </c>
      <c r="O56" s="71"/>
      <c r="P56" s="152"/>
      <c r="Q56" s="152"/>
      <c r="R56" s="154"/>
      <c r="S56" s="31"/>
      <c r="T56" s="31"/>
      <c r="U56" s="31"/>
      <c r="V56" s="31"/>
      <c r="W56" s="31"/>
      <c r="X56" s="33"/>
      <c r="Y56" s="33"/>
      <c r="Z56" s="32"/>
      <c r="AA56" s="32"/>
      <c r="AB56" s="32"/>
    </row>
    <row r="57" spans="1:28" ht="15" hidden="1" customHeight="1" x14ac:dyDescent="0.3">
      <c r="A57" s="164"/>
      <c r="B57" s="164"/>
      <c r="C57" s="166"/>
      <c r="D57" s="153"/>
      <c r="E57" s="153"/>
      <c r="F57" s="153"/>
      <c r="G57" s="153"/>
      <c r="H57" s="153"/>
      <c r="I57" s="153"/>
      <c r="J57" s="157"/>
      <c r="K57" s="162"/>
      <c r="L57" s="153"/>
      <c r="M57" s="84">
        <f>IF(AND(D56=$D$11,E56=$S$11),M56*$U$11,IF(AND(D56=$D$11,E56=$S$12),M56*$U$12,IF(AND(D56=$D$11,E56=$S$13),M56*$U$13,IF(AND(D56=$D$11,E56=$S$14),M56*$U$14,IF(AND(D56=$D$11,E56=$S$15),M56*$U$15,IF(AND(D56=$D$11,E56=$S$16),M56*$U$16,IF(AND(D56=$D$12,E56=$S$11),M56*$W$11,IF(AND(D56=$D$12,E56=$S$12),M56*$W$12,IF(AND(D56=$D$12,E56=$S$13),M56*$W$13,IF(AND(D56=$D$12,E56=$S$14),M56*$W$14,IF(AND(D56=$D$12,E56=$S$15),M56*$W$15,IF(AND(D56=$D$12,E56=$S$16),M56*$W$16,IF(AND(D56=$D$13,E56=$S$11),M56*$Y$11,IF(AND(D56=$D$13,E56=$S$12),M56*$Y$12,IF(AND(D56=$D$13,E56=$S$13),M56*$Y$13,IF(AND(D56=$D$13,E56=$S$14),M56*$Y$14,IF(AND(D56=$D$13,E56=$S$15),M56*$Y$15,IF(AND(D56=$D$13,E56=$S$16),M56*$Y$16,IF(AND(D56=$D$14,E56=$S$11),M56*$AA$11,IF(AND(D56=$D$14,E56=$S$12),M56*$AA$12,IF(AND(D56=$D$14,E56=$S$13),M56*$AA$13,IF(AND(D56=$D$14,E56=$S$14),M56*$AA$14,IF(AND(D56=$D$14,E56=$S$15),M56*$AA$15,IF(AND(D56=$D$14,E56=$S$16),M56*$AA$16,IF(AND(D56=$D$15,E56=$S$11),M56*$AC$11,IF(AND(D56=$D$15,E56=$S$12),M56*$AC$12,IF(AND(D56=$D$15,E56=$S$13),M56*$AC$13,IF(AND(D56=$D$15,E56=$S$14),M56*$AC$14,IF(AND(D56=$D$15,E56=$S$15),M56*$AC$15,IF(AND(D56=$D$15,E56=$S$16),M56*$AC$16,IF(AND(D56=$D$16,E56=$S$11),M56*$AE$11,IF(AND(D56=$D$16,E56=$S$12),M56*$AE$12,IF(AND(D56=$D$16,E56=$S$13),M56*$AE$13,IF(AND(D56=$D$16,E56=$S$14),M56*$AE$14,IF(AND(D56=$D$16,E56=$S$15),M56*$AE$15,IF(AND(D56=$D$16,E56=$S$16),M56*$AE$16,IF(AND(D56=$D$17,E56=$S$11),M56*$AG$11,IF(AND(D56=$D$17,E56=$S$12),M56*$AG$12,IF(AND(D56=$D$17,E56=$S$13),M56*$AG$13,IF(AND(D56=$D$17,E56=$S$14),M56*$AG$14,IF(AND(D56=$D$17,E56=$S$15),M56*$AG$15,IF(AND(D56=$D$17,E56=$S$16),M56*$AG$16,0))))))))))))))))))))))))))))))))))))))))))</f>
        <v>0</v>
      </c>
      <c r="N57" s="84">
        <f>M57*K56</f>
        <v>0</v>
      </c>
      <c r="O57" s="84">
        <f>IF(AND(D56=$D$11,E56=$S$11),O56*$U$11,IF(AND(D56=$D$11,E56=$S$12),O56*$U$12,IF(AND(D56=$D$11,E56=$S$13),O56*$U$13,IF(AND(D56=$D$11,E56=$S$14),O56*$U$14,IF(AND(D56=$D$11,E56=$S$15),O56*$U$15,IF(AND(D56=$D$11,E56=$S$16),O56*$U$16,IF(AND(D56=$D$12,E56=$S$11),O56*$W$11,IF(AND(D56=$D$12,E56=$S$12),O56*$W$12,IF(AND(D56=$D$12,E56=$S$13),O56*$W$13,IF(AND(D56=$D$12,E56=$S$14),O56*$W$14,IF(AND(D56=$D$12,E56=$S$15),O56*$W$15,IF(AND(D56=$D$12,E56=$S$16),O56*$W$16,IF(AND(D56=$D$13,E56=$S$11),O56*$Y$11,IF(AND(D56=$D$13,E56=$S$12),O56*$Y$12,IF(AND(D56=$D$13,E56=$S$13),O56*$Y$13,IF(AND(D56=$D$13,E56=$S$14),O56*$Y$14,IF(AND(D56=$D$13,E56=$S$15),O56*$Y$15,IF(AND(D56=$D$13,E56=$S$16),O56*$Y$16,IF(AND(D56=$D$14,E56=$S$11),O56*$AA$11,IF(AND(D56=$D$14,E56=$S$12),O56*$AA$12,IF(AND(D56=$D$14,E56=$S$13),O56*$AA$13,IF(AND(D56=$D$14,E56=$S$14),O56*$AA$14,IF(AND(D56=$D$14,E56=$S$15),O56*$AA$15,IF(AND(D56=$D$14,E56=$S$16),O56*$AA$16,IF(AND(D56=$D$15,E56=$S$11),O56*$AC$11,IF(AND(D56=$D$15,E56=$S$12),O56*$AC$12,IF(AND(D56=$D$15,E56=$S$13),O56*$AC$13,IF(AND(D56=$D$15,E56=$S$14),O56*$AC$14,IF(AND(D56=$D$15,E56=$S$15),O56*$AC$15,IF(AND(D56=$D$15,E56=$S$16),O56*$AC$16,IF(AND(D56=$D$16,E56=$S$11),O56*$AE$11,IF(AND(D56=$D$16,E56=$S$12),O56*$AE$12,IF(AND(D56=$D$16,E56=$S$13),O56*$AE$13,IF(AND(D56=$D$16,E56=$S$14),O56*$AE$14,IF(AND(D56=$D$16,E56=$S$15),O56*$AE$15,IF(AND(D56=$D$16,E56=$S$16),O56*$AE$16,IF(AND(D56=$D$17,E56=$S$11),O56*$AG$11,IF(AND(D56=$D$17,E56=$S$12),O56*$AG$12,IF(AND(D56=$D$17,E56=$S$13),O56*$AG$13,IF(AND(D56=$D$17,E56=$S$14),O56*$AG$14,IF(AND(D56=$D$17,E56=$S$15),O56*$AG$15,IF(AND(D56=$D$17,E56=$S$16),O56*$AG$16,0))))))))))))))))))))))))))))))))))))))))))*K56</f>
        <v>0</v>
      </c>
      <c r="P57" s="153"/>
      <c r="Q57" s="153"/>
      <c r="R57" s="155"/>
      <c r="S57" s="31"/>
      <c r="T57" s="31"/>
      <c r="U57" s="31"/>
      <c r="V57" s="31"/>
      <c r="W57" s="31"/>
      <c r="X57" s="34"/>
      <c r="Y57" s="34"/>
      <c r="Z57" s="32"/>
      <c r="AA57" s="32"/>
      <c r="AB57" s="32"/>
    </row>
    <row r="58" spans="1:28" x14ac:dyDescent="0.3">
      <c r="A58" s="163">
        <v>11</v>
      </c>
      <c r="B58" s="163"/>
      <c r="C58" s="165"/>
      <c r="D58" s="152"/>
      <c r="E58" s="152"/>
      <c r="F58" s="152"/>
      <c r="G58" s="152"/>
      <c r="H58" s="152"/>
      <c r="I58" s="152"/>
      <c r="J58" s="156"/>
      <c r="K58" s="161"/>
      <c r="L58" s="152"/>
      <c r="M58" s="71"/>
      <c r="N58" s="71">
        <f>+M58</f>
        <v>0</v>
      </c>
      <c r="O58" s="71"/>
      <c r="P58" s="152"/>
      <c r="Q58" s="152"/>
      <c r="R58" s="154"/>
      <c r="S58" s="31"/>
      <c r="T58" s="31"/>
      <c r="U58" s="31"/>
      <c r="V58" s="31"/>
      <c r="W58" s="31"/>
      <c r="X58" s="33"/>
      <c r="Y58" s="33"/>
      <c r="Z58" s="32"/>
      <c r="AA58" s="32"/>
      <c r="AB58" s="32"/>
    </row>
    <row r="59" spans="1:28" ht="15" hidden="1" customHeight="1" x14ac:dyDescent="0.3">
      <c r="A59" s="164"/>
      <c r="B59" s="164"/>
      <c r="C59" s="166"/>
      <c r="D59" s="153"/>
      <c r="E59" s="153"/>
      <c r="F59" s="153"/>
      <c r="G59" s="153"/>
      <c r="H59" s="153"/>
      <c r="I59" s="153"/>
      <c r="J59" s="157"/>
      <c r="K59" s="162"/>
      <c r="L59" s="153"/>
      <c r="M59" s="84">
        <f>IF(AND(D58=$D$11,E58=$S$11),M58*$U$11,IF(AND(D58=$D$11,E58=$S$12),M58*$U$12,IF(AND(D58=$D$11,E58=$S$13),M58*$U$13,IF(AND(D58=$D$11,E58=$S$14),M58*$U$14,IF(AND(D58=$D$11,E58=$S$15),M58*$U$15,IF(AND(D58=$D$11,E58=$S$16),M58*$U$16,IF(AND(D58=$D$12,E58=$S$11),M58*$W$11,IF(AND(D58=$D$12,E58=$S$12),M58*$W$12,IF(AND(D58=$D$12,E58=$S$13),M58*$W$13,IF(AND(D58=$D$12,E58=$S$14),M58*$W$14,IF(AND(D58=$D$12,E58=$S$15),M58*$W$15,IF(AND(D58=$D$12,E58=$S$16),M58*$W$16,IF(AND(D58=$D$13,E58=$S$11),M58*$Y$11,IF(AND(D58=$D$13,E58=$S$12),M58*$Y$12,IF(AND(D58=$D$13,E58=$S$13),M58*$Y$13,IF(AND(D58=$D$13,E58=$S$14),M58*$Y$14,IF(AND(D58=$D$13,E58=$S$15),M58*$Y$15,IF(AND(D58=$D$13,E58=$S$16),M58*$Y$16,IF(AND(D58=$D$14,E58=$S$11),M58*$AA$11,IF(AND(D58=$D$14,E58=$S$12),M58*$AA$12,IF(AND(D58=$D$14,E58=$S$13),M58*$AA$13,IF(AND(D58=$D$14,E58=$S$14),M58*$AA$14,IF(AND(D58=$D$14,E58=$S$15),M58*$AA$15,IF(AND(D58=$D$14,E58=$S$16),M58*$AA$16,IF(AND(D58=$D$15,E58=$S$11),M58*$AC$11,IF(AND(D58=$D$15,E58=$S$12),M58*$AC$12,IF(AND(D58=$D$15,E58=$S$13),M58*$AC$13,IF(AND(D58=$D$15,E58=$S$14),M58*$AC$14,IF(AND(D58=$D$15,E58=$S$15),M58*$AC$15,IF(AND(D58=$D$15,E58=$S$16),M58*$AC$16,IF(AND(D58=$D$16,E58=$S$11),M58*$AE$11,IF(AND(D58=$D$16,E58=$S$12),M58*$AE$12,IF(AND(D58=$D$16,E58=$S$13),M58*$AE$13,IF(AND(D58=$D$16,E58=$S$14),M58*$AE$14,IF(AND(D58=$D$16,E58=$S$15),M58*$AE$15,IF(AND(D58=$D$16,E58=$S$16),M58*$AE$16,IF(AND(D58=$D$17,E58=$S$11),M58*$AG$11,IF(AND(D58=$D$17,E58=$S$12),M58*$AG$12,IF(AND(D58=$D$17,E58=$S$13),M58*$AG$13,IF(AND(D58=$D$17,E58=$S$14),M58*$AG$14,IF(AND(D58=$D$17,E58=$S$15),M58*$AG$15,IF(AND(D58=$D$17,E58=$S$16),M58*$AG$16,0))))))))))))))))))))))))))))))))))))))))))</f>
        <v>0</v>
      </c>
      <c r="N59" s="84">
        <f>M59*K58</f>
        <v>0</v>
      </c>
      <c r="O59" s="84">
        <f>IF(AND(D58=$D$11,E58=$S$11),O58*$U$11,IF(AND(D58=$D$11,E58=$S$12),O58*$U$12,IF(AND(D58=$D$11,E58=$S$13),O58*$U$13,IF(AND(D58=$D$11,E58=$S$14),O58*$U$14,IF(AND(D58=$D$11,E58=$S$15),O58*$U$15,IF(AND(D58=$D$11,E58=$S$16),O58*$U$16,IF(AND(D58=$D$12,E58=$S$11),O58*$W$11,IF(AND(D58=$D$12,E58=$S$12),O58*$W$12,IF(AND(D58=$D$12,E58=$S$13),O58*$W$13,IF(AND(D58=$D$12,E58=$S$14),O58*$W$14,IF(AND(D58=$D$12,E58=$S$15),O58*$W$15,IF(AND(D58=$D$12,E58=$S$16),O58*$W$16,IF(AND(D58=$D$13,E58=$S$11),O58*$Y$11,IF(AND(D58=$D$13,E58=$S$12),O58*$Y$12,IF(AND(D58=$D$13,E58=$S$13),O58*$Y$13,IF(AND(D58=$D$13,E58=$S$14),O58*$Y$14,IF(AND(D58=$D$13,E58=$S$15),O58*$Y$15,IF(AND(D58=$D$13,E58=$S$16),O58*$Y$16,IF(AND(D58=$D$14,E58=$S$11),O58*$AA$11,IF(AND(D58=$D$14,E58=$S$12),O58*$AA$12,IF(AND(D58=$D$14,E58=$S$13),O58*$AA$13,IF(AND(D58=$D$14,E58=$S$14),O58*$AA$14,IF(AND(D58=$D$14,E58=$S$15),O58*$AA$15,IF(AND(D58=$D$14,E58=$S$16),O58*$AA$16,IF(AND(D58=$D$15,E58=$S$11),O58*$AC$11,IF(AND(D58=$D$15,E58=$S$12),O58*$AC$12,IF(AND(D58=$D$15,E58=$S$13),O58*$AC$13,IF(AND(D58=$D$15,E58=$S$14),O58*$AC$14,IF(AND(D58=$D$15,E58=$S$15),O58*$AC$15,IF(AND(D58=$D$15,E58=$S$16),O58*$AC$16,IF(AND(D58=$D$16,E58=$S$11),O58*$AE$11,IF(AND(D58=$D$16,E58=$S$12),O58*$AE$12,IF(AND(D58=$D$16,E58=$S$13),O58*$AE$13,IF(AND(D58=$D$16,E58=$S$14),O58*$AE$14,IF(AND(D58=$D$16,E58=$S$15),O58*$AE$15,IF(AND(D58=$D$16,E58=$S$16),O58*$AE$16,IF(AND(D58=$D$17,E58=$S$11),O58*$AG$11,IF(AND(D58=$D$17,E58=$S$12),O58*$AG$12,IF(AND(D58=$D$17,E58=$S$13),O58*$AG$13,IF(AND(D58=$D$17,E58=$S$14),O58*$AG$14,IF(AND(D58=$D$17,E58=$S$15),O58*$AG$15,IF(AND(D58=$D$17,E58=$S$16),O58*$AG$16,0))))))))))))))))))))))))))))))))))))))))))*K58</f>
        <v>0</v>
      </c>
      <c r="P59" s="153"/>
      <c r="Q59" s="153"/>
      <c r="R59" s="155"/>
      <c r="S59" s="31"/>
      <c r="T59" s="31"/>
      <c r="U59" s="31"/>
      <c r="V59" s="31"/>
      <c r="W59" s="31"/>
      <c r="X59" s="34"/>
      <c r="Y59" s="34"/>
      <c r="Z59" s="32"/>
      <c r="AA59" s="32"/>
      <c r="AB59" s="32"/>
    </row>
    <row r="60" spans="1:28" x14ac:dyDescent="0.3">
      <c r="A60" s="163">
        <v>12</v>
      </c>
      <c r="B60" s="163"/>
      <c r="C60" s="165"/>
      <c r="D60" s="152"/>
      <c r="E60" s="152"/>
      <c r="F60" s="152"/>
      <c r="G60" s="152"/>
      <c r="H60" s="152"/>
      <c r="I60" s="152"/>
      <c r="J60" s="156"/>
      <c r="K60" s="161"/>
      <c r="L60" s="152"/>
      <c r="M60" s="71"/>
      <c r="N60" s="71">
        <f>+M60</f>
        <v>0</v>
      </c>
      <c r="O60" s="71"/>
      <c r="P60" s="152"/>
      <c r="Q60" s="152"/>
      <c r="R60" s="154"/>
      <c r="S60" s="31"/>
      <c r="T60" s="31"/>
      <c r="U60" s="31"/>
      <c r="V60" s="31"/>
      <c r="W60" s="31"/>
      <c r="X60" s="33"/>
      <c r="Y60" s="33"/>
      <c r="Z60" s="32"/>
      <c r="AA60" s="32"/>
      <c r="AB60" s="32"/>
    </row>
    <row r="61" spans="1:28" ht="15" hidden="1" customHeight="1" x14ac:dyDescent="0.3">
      <c r="A61" s="164"/>
      <c r="B61" s="164"/>
      <c r="C61" s="166"/>
      <c r="D61" s="153"/>
      <c r="E61" s="153"/>
      <c r="F61" s="153"/>
      <c r="G61" s="153"/>
      <c r="H61" s="153"/>
      <c r="I61" s="153"/>
      <c r="J61" s="157"/>
      <c r="K61" s="162"/>
      <c r="L61" s="153"/>
      <c r="M61" s="84">
        <f>IF(AND(D60=$D$11,E60=$S$11),M60*$U$11,IF(AND(D60=$D$11,E60=$S$12),M60*$U$12,IF(AND(D60=$D$11,E60=$S$13),M60*$U$13,IF(AND(D60=$D$11,E60=$S$14),M60*$U$14,IF(AND(D60=$D$11,E60=$S$15),M60*$U$15,IF(AND(D60=$D$11,E60=$S$16),M60*$U$16,IF(AND(D60=$D$12,E60=$S$11),M60*$W$11,IF(AND(D60=$D$12,E60=$S$12),M60*$W$12,IF(AND(D60=$D$12,E60=$S$13),M60*$W$13,IF(AND(D60=$D$12,E60=$S$14),M60*$W$14,IF(AND(D60=$D$12,E60=$S$15),M60*$W$15,IF(AND(D60=$D$12,E60=$S$16),M60*$W$16,IF(AND(D60=$D$13,E60=$S$11),M60*$Y$11,IF(AND(D60=$D$13,E60=$S$12),M60*$Y$12,IF(AND(D60=$D$13,E60=$S$13),M60*$Y$13,IF(AND(D60=$D$13,E60=$S$14),M60*$Y$14,IF(AND(D60=$D$13,E60=$S$15),M60*$Y$15,IF(AND(D60=$D$13,E60=$S$16),M60*$Y$16,IF(AND(D60=$D$14,E60=$S$11),M60*$AA$11,IF(AND(D60=$D$14,E60=$S$12),M60*$AA$12,IF(AND(D60=$D$14,E60=$S$13),M60*$AA$13,IF(AND(D60=$D$14,E60=$S$14),M60*$AA$14,IF(AND(D60=$D$14,E60=$S$15),M60*$AA$15,IF(AND(D60=$D$14,E60=$S$16),M60*$AA$16,IF(AND(D60=$D$15,E60=$S$11),M60*$AC$11,IF(AND(D60=$D$15,E60=$S$12),M60*$AC$12,IF(AND(D60=$D$15,E60=$S$13),M60*$AC$13,IF(AND(D60=$D$15,E60=$S$14),M60*$AC$14,IF(AND(D60=$D$15,E60=$S$15),M60*$AC$15,IF(AND(D60=$D$15,E60=$S$16),M60*$AC$16,IF(AND(D60=$D$16,E60=$S$11),M60*$AE$11,IF(AND(D60=$D$16,E60=$S$12),M60*$AE$12,IF(AND(D60=$D$16,E60=$S$13),M60*$AE$13,IF(AND(D60=$D$16,E60=$S$14),M60*$AE$14,IF(AND(D60=$D$16,E60=$S$15),M60*$AE$15,IF(AND(D60=$D$16,E60=$S$16),M60*$AE$16,IF(AND(D60=$D$17,E60=$S$11),M60*$AG$11,IF(AND(D60=$D$17,E60=$S$12),M60*$AG$12,IF(AND(D60=$D$17,E60=$S$13),M60*$AG$13,IF(AND(D60=$D$17,E60=$S$14),M60*$AG$14,IF(AND(D60=$D$17,E60=$S$15),M60*$AG$15,IF(AND(D60=$D$17,E60=$S$16),M60*$AG$16,0))))))))))))))))))))))))))))))))))))))))))</f>
        <v>0</v>
      </c>
      <c r="N61" s="84">
        <f>M61*K60</f>
        <v>0</v>
      </c>
      <c r="O61" s="84">
        <f>IF(AND(D60=$D$11,E60=$S$11),O60*$U$11,IF(AND(D60=$D$11,E60=$S$12),O60*$U$12,IF(AND(D60=$D$11,E60=$S$13),O60*$U$13,IF(AND(D60=$D$11,E60=$S$14),O60*$U$14,IF(AND(D60=$D$11,E60=$S$15),O60*$U$15,IF(AND(D60=$D$11,E60=$S$16),O60*$U$16,IF(AND(D60=$D$12,E60=$S$11),O60*$W$11,IF(AND(D60=$D$12,E60=$S$12),O60*$W$12,IF(AND(D60=$D$12,E60=$S$13),O60*$W$13,IF(AND(D60=$D$12,E60=$S$14),O60*$W$14,IF(AND(D60=$D$12,E60=$S$15),O60*$W$15,IF(AND(D60=$D$12,E60=$S$16),O60*$W$16,IF(AND(D60=$D$13,E60=$S$11),O60*$Y$11,IF(AND(D60=$D$13,E60=$S$12),O60*$Y$12,IF(AND(D60=$D$13,E60=$S$13),O60*$Y$13,IF(AND(D60=$D$13,E60=$S$14),O60*$Y$14,IF(AND(D60=$D$13,E60=$S$15),O60*$Y$15,IF(AND(D60=$D$13,E60=$S$16),O60*$Y$16,IF(AND(D60=$D$14,E60=$S$11),O60*$AA$11,IF(AND(D60=$D$14,E60=$S$12),O60*$AA$12,IF(AND(D60=$D$14,E60=$S$13),O60*$AA$13,IF(AND(D60=$D$14,E60=$S$14),O60*$AA$14,IF(AND(D60=$D$14,E60=$S$15),O60*$AA$15,IF(AND(D60=$D$14,E60=$S$16),O60*$AA$16,IF(AND(D60=$D$15,E60=$S$11),O60*$AC$11,IF(AND(D60=$D$15,E60=$S$12),O60*$AC$12,IF(AND(D60=$D$15,E60=$S$13),O60*$AC$13,IF(AND(D60=$D$15,E60=$S$14),O60*$AC$14,IF(AND(D60=$D$15,E60=$S$15),O60*$AC$15,IF(AND(D60=$D$15,E60=$S$16),O60*$AC$16,IF(AND(D60=$D$16,E60=$S$11),O60*$AE$11,IF(AND(D60=$D$16,E60=$S$12),O60*$AE$12,IF(AND(D60=$D$16,E60=$S$13),O60*$AE$13,IF(AND(D60=$D$16,E60=$S$14),O60*$AE$14,IF(AND(D60=$D$16,E60=$S$15),O60*$AE$15,IF(AND(D60=$D$16,E60=$S$16),O60*$AE$16,IF(AND(D60=$D$17,E60=$S$11),O60*$AG$11,IF(AND(D60=$D$17,E60=$S$12),O60*$AG$12,IF(AND(D60=$D$17,E60=$S$13),O60*$AG$13,IF(AND(D60=$D$17,E60=$S$14),O60*$AG$14,IF(AND(D60=$D$17,E60=$S$15),O60*$AG$15,IF(AND(D60=$D$17,E60=$S$16),O60*$AG$16,0))))))))))))))))))))))))))))))))))))))))))*K60</f>
        <v>0</v>
      </c>
      <c r="P61" s="153"/>
      <c r="Q61" s="153"/>
      <c r="R61" s="155"/>
      <c r="S61" s="31"/>
      <c r="T61" s="31"/>
      <c r="U61" s="31"/>
      <c r="V61" s="31"/>
      <c r="W61" s="31"/>
      <c r="X61" s="34"/>
      <c r="Y61" s="34"/>
      <c r="Z61" s="32"/>
      <c r="AA61" s="32"/>
      <c r="AB61" s="32"/>
    </row>
    <row r="62" spans="1:28" x14ac:dyDescent="0.3">
      <c r="A62" s="163">
        <v>13</v>
      </c>
      <c r="B62" s="163"/>
      <c r="C62" s="165"/>
      <c r="D62" s="152"/>
      <c r="E62" s="152"/>
      <c r="F62" s="152"/>
      <c r="G62" s="152"/>
      <c r="H62" s="152"/>
      <c r="I62" s="152"/>
      <c r="J62" s="156"/>
      <c r="K62" s="161"/>
      <c r="L62" s="152"/>
      <c r="M62" s="71"/>
      <c r="N62" s="71">
        <f>+M62</f>
        <v>0</v>
      </c>
      <c r="O62" s="71"/>
      <c r="P62" s="152"/>
      <c r="Q62" s="152"/>
      <c r="R62" s="154"/>
      <c r="S62" s="31"/>
      <c r="T62" s="31"/>
      <c r="U62" s="31"/>
      <c r="V62" s="31"/>
      <c r="W62" s="31"/>
      <c r="X62" s="33"/>
      <c r="Y62" s="33"/>
      <c r="Z62" s="32"/>
      <c r="AA62" s="32"/>
      <c r="AB62" s="32"/>
    </row>
    <row r="63" spans="1:28" ht="15" hidden="1" customHeight="1" x14ac:dyDescent="0.3">
      <c r="A63" s="164"/>
      <c r="B63" s="164"/>
      <c r="C63" s="166"/>
      <c r="D63" s="153"/>
      <c r="E63" s="153"/>
      <c r="F63" s="153"/>
      <c r="G63" s="153"/>
      <c r="H63" s="153"/>
      <c r="I63" s="153"/>
      <c r="J63" s="157"/>
      <c r="K63" s="162"/>
      <c r="L63" s="153"/>
      <c r="M63" s="84">
        <f>IF(AND(D62=$D$11,E62=$S$11),M62*$U$11,IF(AND(D62=$D$11,E62=$S$12),M62*$U$12,IF(AND(D62=$D$11,E62=$S$13),M62*$U$13,IF(AND(D62=$D$11,E62=$S$14),M62*$U$14,IF(AND(D62=$D$11,E62=$S$15),M62*$U$15,IF(AND(D62=$D$11,E62=$S$16),M62*$U$16,IF(AND(D62=$D$12,E62=$S$11),M62*$W$11,IF(AND(D62=$D$12,E62=$S$12),M62*$W$12,IF(AND(D62=$D$12,E62=$S$13),M62*$W$13,IF(AND(D62=$D$12,E62=$S$14),M62*$W$14,IF(AND(D62=$D$12,E62=$S$15),M62*$W$15,IF(AND(D62=$D$12,E62=$S$16),M62*$W$16,IF(AND(D62=$D$13,E62=$S$11),M62*$Y$11,IF(AND(D62=$D$13,E62=$S$12),M62*$Y$12,IF(AND(D62=$D$13,E62=$S$13),M62*$Y$13,IF(AND(D62=$D$13,E62=$S$14),M62*$Y$14,IF(AND(D62=$D$13,E62=$S$15),M62*$Y$15,IF(AND(D62=$D$13,E62=$S$16),M62*$Y$16,IF(AND(D62=$D$14,E62=$S$11),M62*$AA$11,IF(AND(D62=$D$14,E62=$S$12),M62*$AA$12,IF(AND(D62=$D$14,E62=$S$13),M62*$AA$13,IF(AND(D62=$D$14,E62=$S$14),M62*$AA$14,IF(AND(D62=$D$14,E62=$S$15),M62*$AA$15,IF(AND(D62=$D$14,E62=$S$16),M62*$AA$16,IF(AND(D62=$D$15,E62=$S$11),M62*$AC$11,IF(AND(D62=$D$15,E62=$S$12),M62*$AC$12,IF(AND(D62=$D$15,E62=$S$13),M62*$AC$13,IF(AND(D62=$D$15,E62=$S$14),M62*$AC$14,IF(AND(D62=$D$15,E62=$S$15),M62*$AC$15,IF(AND(D62=$D$15,E62=$S$16),M62*$AC$16,IF(AND(D62=$D$16,E62=$S$11),M62*$AE$11,IF(AND(D62=$D$16,E62=$S$12),M62*$AE$12,IF(AND(D62=$D$16,E62=$S$13),M62*$AE$13,IF(AND(D62=$D$16,E62=$S$14),M62*$AE$14,IF(AND(D62=$D$16,E62=$S$15),M62*$AE$15,IF(AND(D62=$D$16,E62=$S$16),M62*$AE$16,IF(AND(D62=$D$17,E62=$S$11),M62*$AG$11,IF(AND(D62=$D$17,E62=$S$12),M62*$AG$12,IF(AND(D62=$D$17,E62=$S$13),M62*$AG$13,IF(AND(D62=$D$17,E62=$S$14),M62*$AG$14,IF(AND(D62=$D$17,E62=$S$15),M62*$AG$15,IF(AND(D62=$D$17,E62=$S$16),M62*$AG$16,0))))))))))))))))))))))))))))))))))))))))))</f>
        <v>0</v>
      </c>
      <c r="N63" s="84">
        <f>M63*K62</f>
        <v>0</v>
      </c>
      <c r="O63" s="84">
        <f>IF(AND(D62=$D$11,E62=$S$11),O62*$U$11,IF(AND(D62=$D$11,E62=$S$12),O62*$U$12,IF(AND(D62=$D$11,E62=$S$13),O62*$U$13,IF(AND(D62=$D$11,E62=$S$14),O62*$U$14,IF(AND(D62=$D$11,E62=$S$15),O62*$U$15,IF(AND(D62=$D$11,E62=$S$16),O62*$U$16,IF(AND(D62=$D$12,E62=$S$11),O62*$W$11,IF(AND(D62=$D$12,E62=$S$12),O62*$W$12,IF(AND(D62=$D$12,E62=$S$13),O62*$W$13,IF(AND(D62=$D$12,E62=$S$14),O62*$W$14,IF(AND(D62=$D$12,E62=$S$15),O62*$W$15,IF(AND(D62=$D$12,E62=$S$16),O62*$W$16,IF(AND(D62=$D$13,E62=$S$11),O62*$Y$11,IF(AND(D62=$D$13,E62=$S$12),O62*$Y$12,IF(AND(D62=$D$13,E62=$S$13),O62*$Y$13,IF(AND(D62=$D$13,E62=$S$14),O62*$Y$14,IF(AND(D62=$D$13,E62=$S$15),O62*$Y$15,IF(AND(D62=$D$13,E62=$S$16),O62*$Y$16,IF(AND(D62=$D$14,E62=$S$11),O62*$AA$11,IF(AND(D62=$D$14,E62=$S$12),O62*$AA$12,IF(AND(D62=$D$14,E62=$S$13),O62*$AA$13,IF(AND(D62=$D$14,E62=$S$14),O62*$AA$14,IF(AND(D62=$D$14,E62=$S$15),O62*$AA$15,IF(AND(D62=$D$14,E62=$S$16),O62*$AA$16,IF(AND(D62=$D$15,E62=$S$11),O62*$AC$11,IF(AND(D62=$D$15,E62=$S$12),O62*$AC$12,IF(AND(D62=$D$15,E62=$S$13),O62*$AC$13,IF(AND(D62=$D$15,E62=$S$14),O62*$AC$14,IF(AND(D62=$D$15,E62=$S$15),O62*$AC$15,IF(AND(D62=$D$15,E62=$S$16),O62*$AC$16,IF(AND(D62=$D$16,E62=$S$11),O62*$AE$11,IF(AND(D62=$D$16,E62=$S$12),O62*$AE$12,IF(AND(D62=$D$16,E62=$S$13),O62*$AE$13,IF(AND(D62=$D$16,E62=$S$14),O62*$AE$14,IF(AND(D62=$D$16,E62=$S$15),O62*$AE$15,IF(AND(D62=$D$16,E62=$S$16),O62*$AE$16,IF(AND(D62=$D$17,E62=$S$11),O62*$AG$11,IF(AND(D62=$D$17,E62=$S$12),O62*$AG$12,IF(AND(D62=$D$17,E62=$S$13),O62*$AG$13,IF(AND(D62=$D$17,E62=$S$14),O62*$AG$14,IF(AND(D62=$D$17,E62=$S$15),O62*$AG$15,IF(AND(D62=$D$17,E62=$S$16),O62*$AG$16,0))))))))))))))))))))))))))))))))))))))))))*K62</f>
        <v>0</v>
      </c>
      <c r="P63" s="153"/>
      <c r="Q63" s="153"/>
      <c r="R63" s="155"/>
      <c r="S63" s="31"/>
      <c r="T63" s="31"/>
      <c r="U63" s="31"/>
      <c r="V63" s="31"/>
      <c r="W63" s="31"/>
      <c r="X63" s="34"/>
      <c r="Y63" s="34"/>
      <c r="Z63" s="32"/>
      <c r="AA63" s="32"/>
      <c r="AB63" s="32"/>
    </row>
    <row r="64" spans="1:28" x14ac:dyDescent="0.3">
      <c r="A64" s="163">
        <v>14</v>
      </c>
      <c r="B64" s="163"/>
      <c r="C64" s="165"/>
      <c r="D64" s="152"/>
      <c r="E64" s="152"/>
      <c r="F64" s="152"/>
      <c r="G64" s="152"/>
      <c r="H64" s="152"/>
      <c r="I64" s="152"/>
      <c r="J64" s="156"/>
      <c r="K64" s="161"/>
      <c r="L64" s="152"/>
      <c r="M64" s="71"/>
      <c r="N64" s="71">
        <f>+M64</f>
        <v>0</v>
      </c>
      <c r="O64" s="71"/>
      <c r="P64" s="152"/>
      <c r="Q64" s="152"/>
      <c r="R64" s="154"/>
      <c r="S64" s="31"/>
      <c r="T64" s="31"/>
      <c r="U64" s="31"/>
      <c r="V64" s="31"/>
      <c r="W64" s="31"/>
      <c r="X64" s="33"/>
      <c r="Y64" s="33"/>
      <c r="Z64" s="32"/>
      <c r="AA64" s="32"/>
      <c r="AB64" s="32"/>
    </row>
    <row r="65" spans="1:28" ht="15" hidden="1" customHeight="1" x14ac:dyDescent="0.3">
      <c r="A65" s="164"/>
      <c r="B65" s="164"/>
      <c r="C65" s="166"/>
      <c r="D65" s="153"/>
      <c r="E65" s="153"/>
      <c r="F65" s="153"/>
      <c r="G65" s="153"/>
      <c r="H65" s="153"/>
      <c r="I65" s="153"/>
      <c r="J65" s="157"/>
      <c r="K65" s="162"/>
      <c r="L65" s="153"/>
      <c r="M65" s="84">
        <f>IF(AND(D64=$D$11,E64=$S$11),M64*$U$11,IF(AND(D64=$D$11,E64=$S$12),M64*$U$12,IF(AND(D64=$D$11,E64=$S$13),M64*$U$13,IF(AND(D64=$D$11,E64=$S$14),M64*$U$14,IF(AND(D64=$D$11,E64=$S$15),M64*$U$15,IF(AND(D64=$D$11,E64=$S$16),M64*$U$16,IF(AND(D64=$D$12,E64=$S$11),M64*$W$11,IF(AND(D64=$D$12,E64=$S$12),M64*$W$12,IF(AND(D64=$D$12,E64=$S$13),M64*$W$13,IF(AND(D64=$D$12,E64=$S$14),M64*$W$14,IF(AND(D64=$D$12,E64=$S$15),M64*$W$15,IF(AND(D64=$D$12,E64=$S$16),M64*$W$16,IF(AND(D64=$D$13,E64=$S$11),M64*$Y$11,IF(AND(D64=$D$13,E64=$S$12),M64*$Y$12,IF(AND(D64=$D$13,E64=$S$13),M64*$Y$13,IF(AND(D64=$D$13,E64=$S$14),M64*$Y$14,IF(AND(D64=$D$13,E64=$S$15),M64*$Y$15,IF(AND(D64=$D$13,E64=$S$16),M64*$Y$16,IF(AND(D64=$D$14,E64=$S$11),M64*$AA$11,IF(AND(D64=$D$14,E64=$S$12),M64*$AA$12,IF(AND(D64=$D$14,E64=$S$13),M64*$AA$13,IF(AND(D64=$D$14,E64=$S$14),M64*$AA$14,IF(AND(D64=$D$14,E64=$S$15),M64*$AA$15,IF(AND(D64=$D$14,E64=$S$16),M64*$AA$16,IF(AND(D64=$D$15,E64=$S$11),M64*$AC$11,IF(AND(D64=$D$15,E64=$S$12),M64*$AC$12,IF(AND(D64=$D$15,E64=$S$13),M64*$AC$13,IF(AND(D64=$D$15,E64=$S$14),M64*$AC$14,IF(AND(D64=$D$15,E64=$S$15),M64*$AC$15,IF(AND(D64=$D$15,E64=$S$16),M64*$AC$16,IF(AND(D64=$D$16,E64=$S$11),M64*$AE$11,IF(AND(D64=$D$16,E64=$S$12),M64*$AE$12,IF(AND(D64=$D$16,E64=$S$13),M64*$AE$13,IF(AND(D64=$D$16,E64=$S$14),M64*$AE$14,IF(AND(D64=$D$16,E64=$S$15),M64*$AE$15,IF(AND(D64=$D$16,E64=$S$16),M64*$AE$16,IF(AND(D64=$D$17,E64=$S$11),M64*$AG$11,IF(AND(D64=$D$17,E64=$S$12),M64*$AG$12,IF(AND(D64=$D$17,E64=$S$13),M64*$AG$13,IF(AND(D64=$D$17,E64=$S$14),M64*$AG$14,IF(AND(D64=$D$17,E64=$S$15),M64*$AG$15,IF(AND(D64=$D$17,E64=$S$16),M64*$AG$16,0))))))))))))))))))))))))))))))))))))))))))</f>
        <v>0</v>
      </c>
      <c r="N65" s="84">
        <f>M65*K64</f>
        <v>0</v>
      </c>
      <c r="O65" s="84">
        <f>IF(AND(D64=$D$11,E64=$S$11),O64*$U$11,IF(AND(D64=$D$11,E64=$S$12),O64*$U$12,IF(AND(D64=$D$11,E64=$S$13),O64*$U$13,IF(AND(D64=$D$11,E64=$S$14),O64*$U$14,IF(AND(D64=$D$11,E64=$S$15),O64*$U$15,IF(AND(D64=$D$11,E64=$S$16),O64*$U$16,IF(AND(D64=$D$12,E64=$S$11),O64*$W$11,IF(AND(D64=$D$12,E64=$S$12),O64*$W$12,IF(AND(D64=$D$12,E64=$S$13),O64*$W$13,IF(AND(D64=$D$12,E64=$S$14),O64*$W$14,IF(AND(D64=$D$12,E64=$S$15),O64*$W$15,IF(AND(D64=$D$12,E64=$S$16),O64*$W$16,IF(AND(D64=$D$13,E64=$S$11),O64*$Y$11,IF(AND(D64=$D$13,E64=$S$12),O64*$Y$12,IF(AND(D64=$D$13,E64=$S$13),O64*$Y$13,IF(AND(D64=$D$13,E64=$S$14),O64*$Y$14,IF(AND(D64=$D$13,E64=$S$15),O64*$Y$15,IF(AND(D64=$D$13,E64=$S$16),O64*$Y$16,IF(AND(D64=$D$14,E64=$S$11),O64*$AA$11,IF(AND(D64=$D$14,E64=$S$12),O64*$AA$12,IF(AND(D64=$D$14,E64=$S$13),O64*$AA$13,IF(AND(D64=$D$14,E64=$S$14),O64*$AA$14,IF(AND(D64=$D$14,E64=$S$15),O64*$AA$15,IF(AND(D64=$D$14,E64=$S$16),O64*$AA$16,IF(AND(D64=$D$15,E64=$S$11),O64*$AC$11,IF(AND(D64=$D$15,E64=$S$12),O64*$AC$12,IF(AND(D64=$D$15,E64=$S$13),O64*$AC$13,IF(AND(D64=$D$15,E64=$S$14),O64*$AC$14,IF(AND(D64=$D$15,E64=$S$15),O64*$AC$15,IF(AND(D64=$D$15,E64=$S$16),O64*$AC$16,IF(AND(D64=$D$16,E64=$S$11),O64*$AE$11,IF(AND(D64=$D$16,E64=$S$12),O64*$AE$12,IF(AND(D64=$D$16,E64=$S$13),O64*$AE$13,IF(AND(D64=$D$16,E64=$S$14),O64*$AE$14,IF(AND(D64=$D$16,E64=$S$15),O64*$AE$15,IF(AND(D64=$D$16,E64=$S$16),O64*$AE$16,IF(AND(D64=$D$17,E64=$S$11),O64*$AG$11,IF(AND(D64=$D$17,E64=$S$12),O64*$AG$12,IF(AND(D64=$D$17,E64=$S$13),O64*$AG$13,IF(AND(D64=$D$17,E64=$S$14),O64*$AG$14,IF(AND(D64=$D$17,E64=$S$15),O64*$AG$15,IF(AND(D64=$D$17,E64=$S$16),O64*$AG$16,0))))))))))))))))))))))))))))))))))))))))))*K64</f>
        <v>0</v>
      </c>
      <c r="P65" s="153"/>
      <c r="Q65" s="153"/>
      <c r="R65" s="155"/>
      <c r="S65" s="31"/>
      <c r="T65" s="31"/>
      <c r="U65" s="31"/>
      <c r="V65" s="31"/>
      <c r="W65" s="31"/>
      <c r="X65" s="34"/>
      <c r="Y65" s="34"/>
      <c r="Z65" s="32"/>
      <c r="AA65" s="32"/>
      <c r="AB65" s="32"/>
    </row>
    <row r="66" spans="1:28" x14ac:dyDescent="0.3">
      <c r="A66" s="163">
        <v>15</v>
      </c>
      <c r="B66" s="163"/>
      <c r="C66" s="165"/>
      <c r="D66" s="152"/>
      <c r="E66" s="152"/>
      <c r="F66" s="152"/>
      <c r="G66" s="152"/>
      <c r="H66" s="152"/>
      <c r="I66" s="152"/>
      <c r="J66" s="156"/>
      <c r="K66" s="161"/>
      <c r="L66" s="152"/>
      <c r="M66" s="71"/>
      <c r="N66" s="71">
        <f>+M66</f>
        <v>0</v>
      </c>
      <c r="O66" s="71"/>
      <c r="P66" s="152"/>
      <c r="Q66" s="152"/>
      <c r="R66" s="154"/>
      <c r="S66" s="31"/>
      <c r="T66" s="31"/>
      <c r="U66" s="31"/>
      <c r="V66" s="31"/>
      <c r="W66" s="31"/>
      <c r="X66" s="33"/>
      <c r="Y66" s="33"/>
      <c r="Z66" s="32"/>
      <c r="AA66" s="32"/>
      <c r="AB66" s="32"/>
    </row>
    <row r="67" spans="1:28" ht="15" hidden="1" customHeight="1" x14ac:dyDescent="0.3">
      <c r="A67" s="164"/>
      <c r="B67" s="164"/>
      <c r="C67" s="166"/>
      <c r="D67" s="153"/>
      <c r="E67" s="153"/>
      <c r="F67" s="153"/>
      <c r="G67" s="153"/>
      <c r="H67" s="153"/>
      <c r="I67" s="153"/>
      <c r="J67" s="157"/>
      <c r="K67" s="162"/>
      <c r="L67" s="153"/>
      <c r="M67" s="84">
        <f>IF(AND(D66=$D$11,E66=$S$11),M66*$U$11,IF(AND(D66=$D$11,E66=$S$12),M66*$U$12,IF(AND(D66=$D$11,E66=$S$13),M66*$U$13,IF(AND(D66=$D$11,E66=$S$14),M66*$U$14,IF(AND(D66=$D$11,E66=$S$15),M66*$U$15,IF(AND(D66=$D$11,E66=$S$16),M66*$U$16,IF(AND(D66=$D$12,E66=$S$11),M66*$W$11,IF(AND(D66=$D$12,E66=$S$12),M66*$W$12,IF(AND(D66=$D$12,E66=$S$13),M66*$W$13,IF(AND(D66=$D$12,E66=$S$14),M66*$W$14,IF(AND(D66=$D$12,E66=$S$15),M66*$W$15,IF(AND(D66=$D$12,E66=$S$16),M66*$W$16,IF(AND(D66=$D$13,E66=$S$11),M66*$Y$11,IF(AND(D66=$D$13,E66=$S$12),M66*$Y$12,IF(AND(D66=$D$13,E66=$S$13),M66*$Y$13,IF(AND(D66=$D$13,E66=$S$14),M66*$Y$14,IF(AND(D66=$D$13,E66=$S$15),M66*$Y$15,IF(AND(D66=$D$13,E66=$S$16),M66*$Y$16,IF(AND(D66=$D$14,E66=$S$11),M66*$AA$11,IF(AND(D66=$D$14,E66=$S$12),M66*$AA$12,IF(AND(D66=$D$14,E66=$S$13),M66*$AA$13,IF(AND(D66=$D$14,E66=$S$14),M66*$AA$14,IF(AND(D66=$D$14,E66=$S$15),M66*$AA$15,IF(AND(D66=$D$14,E66=$S$16),M66*$AA$16,IF(AND(D66=$D$15,E66=$S$11),M66*$AC$11,IF(AND(D66=$D$15,E66=$S$12),M66*$AC$12,IF(AND(D66=$D$15,E66=$S$13),M66*$AC$13,IF(AND(D66=$D$15,E66=$S$14),M66*$AC$14,IF(AND(D66=$D$15,E66=$S$15),M66*$AC$15,IF(AND(D66=$D$15,E66=$S$16),M66*$AC$16,IF(AND(D66=$D$16,E66=$S$11),M66*$AE$11,IF(AND(D66=$D$16,E66=$S$12),M66*$AE$12,IF(AND(D66=$D$16,E66=$S$13),M66*$AE$13,IF(AND(D66=$D$16,E66=$S$14),M66*$AE$14,IF(AND(D66=$D$16,E66=$S$15),M66*$AE$15,IF(AND(D66=$D$16,E66=$S$16),M66*$AE$16,IF(AND(D66=$D$17,E66=$S$11),M66*$AG$11,IF(AND(D66=$D$17,E66=$S$12),M66*$AG$12,IF(AND(D66=$D$17,E66=$S$13),M66*$AG$13,IF(AND(D66=$D$17,E66=$S$14),M66*$AG$14,IF(AND(D66=$D$17,E66=$S$15),M66*$AG$15,IF(AND(D66=$D$17,E66=$S$16),M66*$AG$16,0))))))))))))))))))))))))))))))))))))))))))</f>
        <v>0</v>
      </c>
      <c r="N67" s="84">
        <f>M67*K66</f>
        <v>0</v>
      </c>
      <c r="O67" s="84">
        <f>IF(AND(D66=$D$11,E66=$S$11),O66*$U$11,IF(AND(D66=$D$11,E66=$S$12),O66*$U$12,IF(AND(D66=$D$11,E66=$S$13),O66*$U$13,IF(AND(D66=$D$11,E66=$S$14),O66*$U$14,IF(AND(D66=$D$11,E66=$S$15),O66*$U$15,IF(AND(D66=$D$11,E66=$S$16),O66*$U$16,IF(AND(D66=$D$12,E66=$S$11),O66*$W$11,IF(AND(D66=$D$12,E66=$S$12),O66*$W$12,IF(AND(D66=$D$12,E66=$S$13),O66*$W$13,IF(AND(D66=$D$12,E66=$S$14),O66*$W$14,IF(AND(D66=$D$12,E66=$S$15),O66*$W$15,IF(AND(D66=$D$12,E66=$S$16),O66*$W$16,IF(AND(D66=$D$13,E66=$S$11),O66*$Y$11,IF(AND(D66=$D$13,E66=$S$12),O66*$Y$12,IF(AND(D66=$D$13,E66=$S$13),O66*$Y$13,IF(AND(D66=$D$13,E66=$S$14),O66*$Y$14,IF(AND(D66=$D$13,E66=$S$15),O66*$Y$15,IF(AND(D66=$D$13,E66=$S$16),O66*$Y$16,IF(AND(D66=$D$14,E66=$S$11),O66*$AA$11,IF(AND(D66=$D$14,E66=$S$12),O66*$AA$12,IF(AND(D66=$D$14,E66=$S$13),O66*$AA$13,IF(AND(D66=$D$14,E66=$S$14),O66*$AA$14,IF(AND(D66=$D$14,E66=$S$15),O66*$AA$15,IF(AND(D66=$D$14,E66=$S$16),O66*$AA$16,IF(AND(D66=$D$15,E66=$S$11),O66*$AC$11,IF(AND(D66=$D$15,E66=$S$12),O66*$AC$12,IF(AND(D66=$D$15,E66=$S$13),O66*$AC$13,IF(AND(D66=$D$15,E66=$S$14),O66*$AC$14,IF(AND(D66=$D$15,E66=$S$15),O66*$AC$15,IF(AND(D66=$D$15,E66=$S$16),O66*$AC$16,IF(AND(D66=$D$16,E66=$S$11),O66*$AE$11,IF(AND(D66=$D$16,E66=$S$12),O66*$AE$12,IF(AND(D66=$D$16,E66=$S$13),O66*$AE$13,IF(AND(D66=$D$16,E66=$S$14),O66*$AE$14,IF(AND(D66=$D$16,E66=$S$15),O66*$AE$15,IF(AND(D66=$D$16,E66=$S$16),O66*$AE$16,IF(AND(D66=$D$17,E66=$S$11),O66*$AG$11,IF(AND(D66=$D$17,E66=$S$12),O66*$AG$12,IF(AND(D66=$D$17,E66=$S$13),O66*$AG$13,IF(AND(D66=$D$17,E66=$S$14),O66*$AG$14,IF(AND(D66=$D$17,E66=$S$15),O66*$AG$15,IF(AND(D66=$D$17,E66=$S$16),O66*$AG$16,0))))))))))))))))))))))))))))))))))))))))))*K66</f>
        <v>0</v>
      </c>
      <c r="P67" s="153"/>
      <c r="Q67" s="153"/>
      <c r="R67" s="155"/>
      <c r="S67" s="31"/>
      <c r="T67" s="31"/>
      <c r="U67" s="31"/>
      <c r="V67" s="31"/>
      <c r="W67" s="31"/>
      <c r="X67" s="34"/>
      <c r="Y67" s="34"/>
      <c r="Z67" s="32"/>
      <c r="AA67" s="32"/>
      <c r="AB67" s="32"/>
    </row>
    <row r="68" spans="1:28" x14ac:dyDescent="0.3">
      <c r="A68" s="163">
        <v>16</v>
      </c>
      <c r="B68" s="163"/>
      <c r="C68" s="165"/>
      <c r="D68" s="152"/>
      <c r="E68" s="152"/>
      <c r="F68" s="152"/>
      <c r="G68" s="152"/>
      <c r="H68" s="152"/>
      <c r="I68" s="152"/>
      <c r="J68" s="156"/>
      <c r="K68" s="161"/>
      <c r="L68" s="152"/>
      <c r="M68" s="71"/>
      <c r="N68" s="71">
        <f>+M68</f>
        <v>0</v>
      </c>
      <c r="O68" s="71"/>
      <c r="P68" s="152"/>
      <c r="Q68" s="152"/>
      <c r="R68" s="154"/>
      <c r="S68" s="31"/>
      <c r="T68" s="31"/>
      <c r="U68" s="31"/>
      <c r="V68" s="31"/>
      <c r="W68" s="31"/>
      <c r="X68" s="33"/>
      <c r="Y68" s="33"/>
      <c r="Z68" s="32"/>
      <c r="AA68" s="32"/>
      <c r="AB68" s="32"/>
    </row>
    <row r="69" spans="1:28" ht="15" hidden="1" customHeight="1" x14ac:dyDescent="0.3">
      <c r="A69" s="164"/>
      <c r="B69" s="164"/>
      <c r="C69" s="166"/>
      <c r="D69" s="153"/>
      <c r="E69" s="153"/>
      <c r="F69" s="153"/>
      <c r="G69" s="153"/>
      <c r="H69" s="153"/>
      <c r="I69" s="153"/>
      <c r="J69" s="157"/>
      <c r="K69" s="162"/>
      <c r="L69" s="153"/>
      <c r="M69" s="84">
        <f>IF(AND(D68=$D$11,E68=$S$11),M68*$U$11,IF(AND(D68=$D$11,E68=$S$12),M68*$U$12,IF(AND(D68=$D$11,E68=$S$13),M68*$U$13,IF(AND(D68=$D$11,E68=$S$14),M68*$U$14,IF(AND(D68=$D$11,E68=$S$15),M68*$U$15,IF(AND(D68=$D$11,E68=$S$16),M68*$U$16,IF(AND(D68=$D$12,E68=$S$11),M68*$W$11,IF(AND(D68=$D$12,E68=$S$12),M68*$W$12,IF(AND(D68=$D$12,E68=$S$13),M68*$W$13,IF(AND(D68=$D$12,E68=$S$14),M68*$W$14,IF(AND(D68=$D$12,E68=$S$15),M68*$W$15,IF(AND(D68=$D$12,E68=$S$16),M68*$W$16,IF(AND(D68=$D$13,E68=$S$11),M68*$Y$11,IF(AND(D68=$D$13,E68=$S$12),M68*$Y$12,IF(AND(D68=$D$13,E68=$S$13),M68*$Y$13,IF(AND(D68=$D$13,E68=$S$14),M68*$Y$14,IF(AND(D68=$D$13,E68=$S$15),M68*$Y$15,IF(AND(D68=$D$13,E68=$S$16),M68*$Y$16,IF(AND(D68=$D$14,E68=$S$11),M68*$AA$11,IF(AND(D68=$D$14,E68=$S$12),M68*$AA$12,IF(AND(D68=$D$14,E68=$S$13),M68*$AA$13,IF(AND(D68=$D$14,E68=$S$14),M68*$AA$14,IF(AND(D68=$D$14,E68=$S$15),M68*$AA$15,IF(AND(D68=$D$14,E68=$S$16),M68*$AA$16,IF(AND(D68=$D$15,E68=$S$11),M68*$AC$11,IF(AND(D68=$D$15,E68=$S$12),M68*$AC$12,IF(AND(D68=$D$15,E68=$S$13),M68*$AC$13,IF(AND(D68=$D$15,E68=$S$14),M68*$AC$14,IF(AND(D68=$D$15,E68=$S$15),M68*$AC$15,IF(AND(D68=$D$15,E68=$S$16),M68*$AC$16,IF(AND(D68=$D$16,E68=$S$11),M68*$AE$11,IF(AND(D68=$D$16,E68=$S$12),M68*$AE$12,IF(AND(D68=$D$16,E68=$S$13),M68*$AE$13,IF(AND(D68=$D$16,E68=$S$14),M68*$AE$14,IF(AND(D68=$D$16,E68=$S$15),M68*$AE$15,IF(AND(D68=$D$16,E68=$S$16),M68*$AE$16,IF(AND(D68=$D$17,E68=$S$11),M68*$AG$11,IF(AND(D68=$D$17,E68=$S$12),M68*$AG$12,IF(AND(D68=$D$17,E68=$S$13),M68*$AG$13,IF(AND(D68=$D$17,E68=$S$14),M68*$AG$14,IF(AND(D68=$D$17,E68=$S$15),M68*$AG$15,IF(AND(D68=$D$17,E68=$S$16),M68*$AG$16,0))))))))))))))))))))))))))))))))))))))))))</f>
        <v>0</v>
      </c>
      <c r="N69" s="84">
        <f>M69*K68</f>
        <v>0</v>
      </c>
      <c r="O69" s="84">
        <f>IF(AND(D68=$D$11,E68=$S$11),O68*$U$11,IF(AND(D68=$D$11,E68=$S$12),O68*$U$12,IF(AND(D68=$D$11,E68=$S$13),O68*$U$13,IF(AND(D68=$D$11,E68=$S$14),O68*$U$14,IF(AND(D68=$D$11,E68=$S$15),O68*$U$15,IF(AND(D68=$D$11,E68=$S$16),O68*$U$16,IF(AND(D68=$D$12,E68=$S$11),O68*$W$11,IF(AND(D68=$D$12,E68=$S$12),O68*$W$12,IF(AND(D68=$D$12,E68=$S$13),O68*$W$13,IF(AND(D68=$D$12,E68=$S$14),O68*$W$14,IF(AND(D68=$D$12,E68=$S$15),O68*$W$15,IF(AND(D68=$D$12,E68=$S$16),O68*$W$16,IF(AND(D68=$D$13,E68=$S$11),O68*$Y$11,IF(AND(D68=$D$13,E68=$S$12),O68*$Y$12,IF(AND(D68=$D$13,E68=$S$13),O68*$Y$13,IF(AND(D68=$D$13,E68=$S$14),O68*$Y$14,IF(AND(D68=$D$13,E68=$S$15),O68*$Y$15,IF(AND(D68=$D$13,E68=$S$16),O68*$Y$16,IF(AND(D68=$D$14,E68=$S$11),O68*$AA$11,IF(AND(D68=$D$14,E68=$S$12),O68*$AA$12,IF(AND(D68=$D$14,E68=$S$13),O68*$AA$13,IF(AND(D68=$D$14,E68=$S$14),O68*$AA$14,IF(AND(D68=$D$14,E68=$S$15),O68*$AA$15,IF(AND(D68=$D$14,E68=$S$16),O68*$AA$16,IF(AND(D68=$D$15,E68=$S$11),O68*$AC$11,IF(AND(D68=$D$15,E68=$S$12),O68*$AC$12,IF(AND(D68=$D$15,E68=$S$13),O68*$AC$13,IF(AND(D68=$D$15,E68=$S$14),O68*$AC$14,IF(AND(D68=$D$15,E68=$S$15),O68*$AC$15,IF(AND(D68=$D$15,E68=$S$16),O68*$AC$16,IF(AND(D68=$D$16,E68=$S$11),O68*$AE$11,IF(AND(D68=$D$16,E68=$S$12),O68*$AE$12,IF(AND(D68=$D$16,E68=$S$13),O68*$AE$13,IF(AND(D68=$D$16,E68=$S$14),O68*$AE$14,IF(AND(D68=$D$16,E68=$S$15),O68*$AE$15,IF(AND(D68=$D$16,E68=$S$16),O68*$AE$16,IF(AND(D68=$D$17,E68=$S$11),O68*$AG$11,IF(AND(D68=$D$17,E68=$S$12),O68*$AG$12,IF(AND(D68=$D$17,E68=$S$13),O68*$AG$13,IF(AND(D68=$D$17,E68=$S$14),O68*$AG$14,IF(AND(D68=$D$17,E68=$S$15),O68*$AG$15,IF(AND(D68=$D$17,E68=$S$16),O68*$AG$16,0))))))))))))))))))))))))))))))))))))))))))*K68</f>
        <v>0</v>
      </c>
      <c r="P69" s="153"/>
      <c r="Q69" s="153"/>
      <c r="R69" s="155"/>
      <c r="S69" s="31"/>
      <c r="T69" s="31"/>
      <c r="U69" s="31"/>
      <c r="V69" s="31"/>
      <c r="W69" s="31"/>
      <c r="X69" s="34"/>
      <c r="Y69" s="34"/>
      <c r="Z69" s="32"/>
      <c r="AA69" s="32"/>
      <c r="AB69" s="32"/>
    </row>
    <row r="70" spans="1:28" x14ac:dyDescent="0.3">
      <c r="A70" s="163">
        <v>17</v>
      </c>
      <c r="B70" s="163"/>
      <c r="C70" s="165"/>
      <c r="D70" s="152"/>
      <c r="E70" s="152"/>
      <c r="F70" s="152"/>
      <c r="G70" s="152"/>
      <c r="H70" s="152"/>
      <c r="I70" s="152"/>
      <c r="J70" s="156"/>
      <c r="K70" s="161"/>
      <c r="L70" s="152"/>
      <c r="M70" s="71"/>
      <c r="N70" s="71">
        <f>+M70</f>
        <v>0</v>
      </c>
      <c r="O70" s="71"/>
      <c r="P70" s="152"/>
      <c r="Q70" s="152"/>
      <c r="R70" s="154"/>
      <c r="S70" s="31"/>
      <c r="T70" s="31"/>
      <c r="U70" s="31"/>
      <c r="V70" s="31"/>
      <c r="W70" s="31"/>
      <c r="X70" s="33"/>
      <c r="Y70" s="33"/>
      <c r="Z70" s="32"/>
      <c r="AA70" s="32"/>
      <c r="AB70" s="32"/>
    </row>
    <row r="71" spans="1:28" ht="15" hidden="1" customHeight="1" x14ac:dyDescent="0.3">
      <c r="A71" s="164"/>
      <c r="B71" s="164"/>
      <c r="C71" s="166"/>
      <c r="D71" s="153"/>
      <c r="E71" s="153"/>
      <c r="F71" s="153"/>
      <c r="G71" s="153"/>
      <c r="H71" s="153"/>
      <c r="I71" s="153"/>
      <c r="J71" s="157"/>
      <c r="K71" s="162"/>
      <c r="L71" s="153"/>
      <c r="M71" s="84">
        <f>IF(AND(D70=$D$11,E70=$S$11),M70*$U$11,IF(AND(D70=$D$11,E70=$S$12),M70*$U$12,IF(AND(D70=$D$11,E70=$S$13),M70*$U$13,IF(AND(D70=$D$11,E70=$S$14),M70*$U$14,IF(AND(D70=$D$11,E70=$S$15),M70*$U$15,IF(AND(D70=$D$11,E70=$S$16),M70*$U$16,IF(AND(D70=$D$12,E70=$S$11),M70*$W$11,IF(AND(D70=$D$12,E70=$S$12),M70*$W$12,IF(AND(D70=$D$12,E70=$S$13),M70*$W$13,IF(AND(D70=$D$12,E70=$S$14),M70*$W$14,IF(AND(D70=$D$12,E70=$S$15),M70*$W$15,IF(AND(D70=$D$12,E70=$S$16),M70*$W$16,IF(AND(D70=$D$13,E70=$S$11),M70*$Y$11,IF(AND(D70=$D$13,E70=$S$12),M70*$Y$12,IF(AND(D70=$D$13,E70=$S$13),M70*$Y$13,IF(AND(D70=$D$13,E70=$S$14),M70*$Y$14,IF(AND(D70=$D$13,E70=$S$15),M70*$Y$15,IF(AND(D70=$D$13,E70=$S$16),M70*$Y$16,IF(AND(D70=$D$14,E70=$S$11),M70*$AA$11,IF(AND(D70=$D$14,E70=$S$12),M70*$AA$12,IF(AND(D70=$D$14,E70=$S$13),M70*$AA$13,IF(AND(D70=$D$14,E70=$S$14),M70*$AA$14,IF(AND(D70=$D$14,E70=$S$15),M70*$AA$15,IF(AND(D70=$D$14,E70=$S$16),M70*$AA$16,IF(AND(D70=$D$15,E70=$S$11),M70*$AC$11,IF(AND(D70=$D$15,E70=$S$12),M70*$AC$12,IF(AND(D70=$D$15,E70=$S$13),M70*$AC$13,IF(AND(D70=$D$15,E70=$S$14),M70*$AC$14,IF(AND(D70=$D$15,E70=$S$15),M70*$AC$15,IF(AND(D70=$D$15,E70=$S$16),M70*$AC$16,IF(AND(D70=$D$16,E70=$S$11),M70*$AE$11,IF(AND(D70=$D$16,E70=$S$12),M70*$AE$12,IF(AND(D70=$D$16,E70=$S$13),M70*$AE$13,IF(AND(D70=$D$16,E70=$S$14),M70*$AE$14,IF(AND(D70=$D$16,E70=$S$15),M70*$AE$15,IF(AND(D70=$D$16,E70=$S$16),M70*$AE$16,IF(AND(D70=$D$17,E70=$S$11),M70*$AG$11,IF(AND(D70=$D$17,E70=$S$12),M70*$AG$12,IF(AND(D70=$D$17,E70=$S$13),M70*$AG$13,IF(AND(D70=$D$17,E70=$S$14),M70*$AG$14,IF(AND(D70=$D$17,E70=$S$15),M70*$AG$15,IF(AND(D70=$D$17,E70=$S$16),M70*$AG$16,0))))))))))))))))))))))))))))))))))))))))))</f>
        <v>0</v>
      </c>
      <c r="N71" s="84">
        <f>M71*K70</f>
        <v>0</v>
      </c>
      <c r="O71" s="84">
        <f>IF(AND(D70=$D$11,E70=$S$11),O70*$U$11,IF(AND(D70=$D$11,E70=$S$12),O70*$U$12,IF(AND(D70=$D$11,E70=$S$13),O70*$U$13,IF(AND(D70=$D$11,E70=$S$14),O70*$U$14,IF(AND(D70=$D$11,E70=$S$15),O70*$U$15,IF(AND(D70=$D$11,E70=$S$16),O70*$U$16,IF(AND(D70=$D$12,E70=$S$11),O70*$W$11,IF(AND(D70=$D$12,E70=$S$12),O70*$W$12,IF(AND(D70=$D$12,E70=$S$13),O70*$W$13,IF(AND(D70=$D$12,E70=$S$14),O70*$W$14,IF(AND(D70=$D$12,E70=$S$15),O70*$W$15,IF(AND(D70=$D$12,E70=$S$16),O70*$W$16,IF(AND(D70=$D$13,E70=$S$11),O70*$Y$11,IF(AND(D70=$D$13,E70=$S$12),O70*$Y$12,IF(AND(D70=$D$13,E70=$S$13),O70*$Y$13,IF(AND(D70=$D$13,E70=$S$14),O70*$Y$14,IF(AND(D70=$D$13,E70=$S$15),O70*$Y$15,IF(AND(D70=$D$13,E70=$S$16),O70*$Y$16,IF(AND(D70=$D$14,E70=$S$11),O70*$AA$11,IF(AND(D70=$D$14,E70=$S$12),O70*$AA$12,IF(AND(D70=$D$14,E70=$S$13),O70*$AA$13,IF(AND(D70=$D$14,E70=$S$14),O70*$AA$14,IF(AND(D70=$D$14,E70=$S$15),O70*$AA$15,IF(AND(D70=$D$14,E70=$S$16),O70*$AA$16,IF(AND(D70=$D$15,E70=$S$11),O70*$AC$11,IF(AND(D70=$D$15,E70=$S$12),O70*$AC$12,IF(AND(D70=$D$15,E70=$S$13),O70*$AC$13,IF(AND(D70=$D$15,E70=$S$14),O70*$AC$14,IF(AND(D70=$D$15,E70=$S$15),O70*$AC$15,IF(AND(D70=$D$15,E70=$S$16),O70*$AC$16,IF(AND(D70=$D$16,E70=$S$11),O70*$AE$11,IF(AND(D70=$D$16,E70=$S$12),O70*$AE$12,IF(AND(D70=$D$16,E70=$S$13),O70*$AE$13,IF(AND(D70=$D$16,E70=$S$14),O70*$AE$14,IF(AND(D70=$D$16,E70=$S$15),O70*$AE$15,IF(AND(D70=$D$16,E70=$S$16),O70*$AE$16,IF(AND(D70=$D$17,E70=$S$11),O70*$AG$11,IF(AND(D70=$D$17,E70=$S$12),O70*$AG$12,IF(AND(D70=$D$17,E70=$S$13),O70*$AG$13,IF(AND(D70=$D$17,E70=$S$14),O70*$AG$14,IF(AND(D70=$D$17,E70=$S$15),O70*$AG$15,IF(AND(D70=$D$17,E70=$S$16),O70*$AG$16,0))))))))))))))))))))))))))))))))))))))))))*K70</f>
        <v>0</v>
      </c>
      <c r="P71" s="153"/>
      <c r="Q71" s="153"/>
      <c r="R71" s="155"/>
      <c r="S71" s="31"/>
      <c r="T71" s="31"/>
      <c r="U71" s="31"/>
      <c r="V71" s="31"/>
      <c r="W71" s="31"/>
      <c r="X71" s="34"/>
      <c r="Y71" s="34"/>
      <c r="Z71" s="32"/>
      <c r="AA71" s="32"/>
      <c r="AB71" s="32"/>
    </row>
    <row r="72" spans="1:28" x14ac:dyDescent="0.3">
      <c r="A72" s="163">
        <v>18</v>
      </c>
      <c r="B72" s="163"/>
      <c r="C72" s="165"/>
      <c r="D72" s="152"/>
      <c r="E72" s="152"/>
      <c r="F72" s="152"/>
      <c r="G72" s="152"/>
      <c r="H72" s="152"/>
      <c r="I72" s="152"/>
      <c r="J72" s="156"/>
      <c r="K72" s="161"/>
      <c r="L72" s="152"/>
      <c r="M72" s="71"/>
      <c r="N72" s="71">
        <f>+M72</f>
        <v>0</v>
      </c>
      <c r="O72" s="71"/>
      <c r="P72" s="152"/>
      <c r="Q72" s="152"/>
      <c r="R72" s="154"/>
      <c r="S72" s="31"/>
      <c r="T72" s="31"/>
      <c r="U72" s="31"/>
      <c r="V72" s="31"/>
      <c r="W72" s="31"/>
      <c r="X72" s="33"/>
      <c r="Y72" s="33"/>
      <c r="Z72" s="32"/>
      <c r="AA72" s="32"/>
      <c r="AB72" s="32"/>
    </row>
    <row r="73" spans="1:28" ht="15" hidden="1" customHeight="1" x14ac:dyDescent="0.3">
      <c r="A73" s="164"/>
      <c r="B73" s="164"/>
      <c r="C73" s="166"/>
      <c r="D73" s="153"/>
      <c r="E73" s="153"/>
      <c r="F73" s="153"/>
      <c r="G73" s="153"/>
      <c r="H73" s="153"/>
      <c r="I73" s="153"/>
      <c r="J73" s="157"/>
      <c r="K73" s="162"/>
      <c r="L73" s="153"/>
      <c r="M73" s="84">
        <f>IF(AND(D72=$D$11,E72=$S$11),M72*$U$11,IF(AND(D72=$D$11,E72=$S$12),M72*$U$12,IF(AND(D72=$D$11,E72=$S$13),M72*$U$13,IF(AND(D72=$D$11,E72=$S$14),M72*$U$14,IF(AND(D72=$D$11,E72=$S$15),M72*$U$15,IF(AND(D72=$D$11,E72=$S$16),M72*$U$16,IF(AND(D72=$D$12,E72=$S$11),M72*$W$11,IF(AND(D72=$D$12,E72=$S$12),M72*$W$12,IF(AND(D72=$D$12,E72=$S$13),M72*$W$13,IF(AND(D72=$D$12,E72=$S$14),M72*$W$14,IF(AND(D72=$D$12,E72=$S$15),M72*$W$15,IF(AND(D72=$D$12,E72=$S$16),M72*$W$16,IF(AND(D72=$D$13,E72=$S$11),M72*$Y$11,IF(AND(D72=$D$13,E72=$S$12),M72*$Y$12,IF(AND(D72=$D$13,E72=$S$13),M72*$Y$13,IF(AND(D72=$D$13,E72=$S$14),M72*$Y$14,IF(AND(D72=$D$13,E72=$S$15),M72*$Y$15,IF(AND(D72=$D$13,E72=$S$16),M72*$Y$16,IF(AND(D72=$D$14,E72=$S$11),M72*$AA$11,IF(AND(D72=$D$14,E72=$S$12),M72*$AA$12,IF(AND(D72=$D$14,E72=$S$13),M72*$AA$13,IF(AND(D72=$D$14,E72=$S$14),M72*$AA$14,IF(AND(D72=$D$14,E72=$S$15),M72*$AA$15,IF(AND(D72=$D$14,E72=$S$16),M72*$AA$16,IF(AND(D72=$D$15,E72=$S$11),M72*$AC$11,IF(AND(D72=$D$15,E72=$S$12),M72*$AC$12,IF(AND(D72=$D$15,E72=$S$13),M72*$AC$13,IF(AND(D72=$D$15,E72=$S$14),M72*$AC$14,IF(AND(D72=$D$15,E72=$S$15),M72*$AC$15,IF(AND(D72=$D$15,E72=$S$16),M72*$AC$16,IF(AND(D72=$D$16,E72=$S$11),M72*$AE$11,IF(AND(D72=$D$16,E72=$S$12),M72*$AE$12,IF(AND(D72=$D$16,E72=$S$13),M72*$AE$13,IF(AND(D72=$D$16,E72=$S$14),M72*$AE$14,IF(AND(D72=$D$16,E72=$S$15),M72*$AE$15,IF(AND(D72=$D$16,E72=$S$16),M72*$AE$16,IF(AND(D72=$D$17,E72=$S$11),M72*$AG$11,IF(AND(D72=$D$17,E72=$S$12),M72*$AG$12,IF(AND(D72=$D$17,E72=$S$13),M72*$AG$13,IF(AND(D72=$D$17,E72=$S$14),M72*$AG$14,IF(AND(D72=$D$17,E72=$S$15),M72*$AG$15,IF(AND(D72=$D$17,E72=$S$16),M72*$AG$16,0))))))))))))))))))))))))))))))))))))))))))</f>
        <v>0</v>
      </c>
      <c r="N73" s="84">
        <f>M73*K72</f>
        <v>0</v>
      </c>
      <c r="O73" s="84">
        <f>IF(AND(D72=$D$11,E72=$S$11),O72*$U$11,IF(AND(D72=$D$11,E72=$S$12),O72*$U$12,IF(AND(D72=$D$11,E72=$S$13),O72*$U$13,IF(AND(D72=$D$11,E72=$S$14),O72*$U$14,IF(AND(D72=$D$11,E72=$S$15),O72*$U$15,IF(AND(D72=$D$11,E72=$S$16),O72*$U$16,IF(AND(D72=$D$12,E72=$S$11),O72*$W$11,IF(AND(D72=$D$12,E72=$S$12),O72*$W$12,IF(AND(D72=$D$12,E72=$S$13),O72*$W$13,IF(AND(D72=$D$12,E72=$S$14),O72*$W$14,IF(AND(D72=$D$12,E72=$S$15),O72*$W$15,IF(AND(D72=$D$12,E72=$S$16),O72*$W$16,IF(AND(D72=$D$13,E72=$S$11),O72*$Y$11,IF(AND(D72=$D$13,E72=$S$12),O72*$Y$12,IF(AND(D72=$D$13,E72=$S$13),O72*$Y$13,IF(AND(D72=$D$13,E72=$S$14),O72*$Y$14,IF(AND(D72=$D$13,E72=$S$15),O72*$Y$15,IF(AND(D72=$D$13,E72=$S$16),O72*$Y$16,IF(AND(D72=$D$14,E72=$S$11),O72*$AA$11,IF(AND(D72=$D$14,E72=$S$12),O72*$AA$12,IF(AND(D72=$D$14,E72=$S$13),O72*$AA$13,IF(AND(D72=$D$14,E72=$S$14),O72*$AA$14,IF(AND(D72=$D$14,E72=$S$15),O72*$AA$15,IF(AND(D72=$D$14,E72=$S$16),O72*$AA$16,IF(AND(D72=$D$15,E72=$S$11),O72*$AC$11,IF(AND(D72=$D$15,E72=$S$12),O72*$AC$12,IF(AND(D72=$D$15,E72=$S$13),O72*$AC$13,IF(AND(D72=$D$15,E72=$S$14),O72*$AC$14,IF(AND(D72=$D$15,E72=$S$15),O72*$AC$15,IF(AND(D72=$D$15,E72=$S$16),O72*$AC$16,IF(AND(D72=$D$16,E72=$S$11),O72*$AE$11,IF(AND(D72=$D$16,E72=$S$12),O72*$AE$12,IF(AND(D72=$D$16,E72=$S$13),O72*$AE$13,IF(AND(D72=$D$16,E72=$S$14),O72*$AE$14,IF(AND(D72=$D$16,E72=$S$15),O72*$AE$15,IF(AND(D72=$D$16,E72=$S$16),O72*$AE$16,IF(AND(D72=$D$17,E72=$S$11),O72*$AG$11,IF(AND(D72=$D$17,E72=$S$12),O72*$AG$12,IF(AND(D72=$D$17,E72=$S$13),O72*$AG$13,IF(AND(D72=$D$17,E72=$S$14),O72*$AG$14,IF(AND(D72=$D$17,E72=$S$15),O72*$AG$15,IF(AND(D72=$D$17,E72=$S$16),O72*$AG$16,0))))))))))))))))))))))))))))))))))))))))))*K72</f>
        <v>0</v>
      </c>
      <c r="P73" s="153"/>
      <c r="Q73" s="153"/>
      <c r="R73" s="155"/>
      <c r="S73" s="31"/>
      <c r="T73" s="31"/>
      <c r="U73" s="31"/>
      <c r="V73" s="31"/>
      <c r="W73" s="31"/>
      <c r="X73" s="34"/>
      <c r="Y73" s="34"/>
      <c r="Z73" s="32"/>
      <c r="AA73" s="32"/>
      <c r="AB73" s="32"/>
    </row>
    <row r="74" spans="1:28" x14ac:dyDescent="0.3">
      <c r="A74" s="163">
        <v>19</v>
      </c>
      <c r="B74" s="163"/>
      <c r="C74" s="165"/>
      <c r="D74" s="152"/>
      <c r="E74" s="152"/>
      <c r="F74" s="152"/>
      <c r="G74" s="152"/>
      <c r="H74" s="152"/>
      <c r="I74" s="152"/>
      <c r="J74" s="156"/>
      <c r="K74" s="161"/>
      <c r="L74" s="152"/>
      <c r="M74" s="71"/>
      <c r="N74" s="71">
        <f>+M74</f>
        <v>0</v>
      </c>
      <c r="O74" s="71"/>
      <c r="P74" s="152"/>
      <c r="Q74" s="152"/>
      <c r="R74" s="154"/>
      <c r="S74" s="31"/>
      <c r="T74" s="31"/>
      <c r="U74" s="31"/>
      <c r="V74" s="31"/>
      <c r="W74" s="31"/>
      <c r="X74" s="33"/>
      <c r="Y74" s="33"/>
      <c r="Z74" s="32"/>
      <c r="AA74" s="32"/>
      <c r="AB74" s="32"/>
    </row>
    <row r="75" spans="1:28" ht="15" hidden="1" customHeight="1" x14ac:dyDescent="0.3">
      <c r="A75" s="164"/>
      <c r="B75" s="164"/>
      <c r="C75" s="166"/>
      <c r="D75" s="153"/>
      <c r="E75" s="153"/>
      <c r="F75" s="153"/>
      <c r="G75" s="153"/>
      <c r="H75" s="153"/>
      <c r="I75" s="153"/>
      <c r="J75" s="157"/>
      <c r="K75" s="162"/>
      <c r="L75" s="153"/>
      <c r="M75" s="84">
        <f>IF(AND(D74=$D$11,E74=$S$11),M74*$U$11,IF(AND(D74=$D$11,E74=$S$12),M74*$U$12,IF(AND(D74=$D$11,E74=$S$13),M74*$U$13,IF(AND(D74=$D$11,E74=$S$14),M74*$U$14,IF(AND(D74=$D$11,E74=$S$15),M74*$U$15,IF(AND(D74=$D$11,E74=$S$16),M74*$U$16,IF(AND(D74=$D$12,E74=$S$11),M74*$W$11,IF(AND(D74=$D$12,E74=$S$12),M74*$W$12,IF(AND(D74=$D$12,E74=$S$13),M74*$W$13,IF(AND(D74=$D$12,E74=$S$14),M74*$W$14,IF(AND(D74=$D$12,E74=$S$15),M74*$W$15,IF(AND(D74=$D$12,E74=$S$16),M74*$W$16,IF(AND(D74=$D$13,E74=$S$11),M74*$Y$11,IF(AND(D74=$D$13,E74=$S$12),M74*$Y$12,IF(AND(D74=$D$13,E74=$S$13),M74*$Y$13,IF(AND(D74=$D$13,E74=$S$14),M74*$Y$14,IF(AND(D74=$D$13,E74=$S$15),M74*$Y$15,IF(AND(D74=$D$13,E74=$S$16),M74*$Y$16,IF(AND(D74=$D$14,E74=$S$11),M74*$AA$11,IF(AND(D74=$D$14,E74=$S$12),M74*$AA$12,IF(AND(D74=$D$14,E74=$S$13),M74*$AA$13,IF(AND(D74=$D$14,E74=$S$14),M74*$AA$14,IF(AND(D74=$D$14,E74=$S$15),M74*$AA$15,IF(AND(D74=$D$14,E74=$S$16),M74*$AA$16,IF(AND(D74=$D$15,E74=$S$11),M74*$AC$11,IF(AND(D74=$D$15,E74=$S$12),M74*$AC$12,IF(AND(D74=$D$15,E74=$S$13),M74*$AC$13,IF(AND(D74=$D$15,E74=$S$14),M74*$AC$14,IF(AND(D74=$D$15,E74=$S$15),M74*$AC$15,IF(AND(D74=$D$15,E74=$S$16),M74*$AC$16,IF(AND(D74=$D$16,E74=$S$11),M74*$AE$11,IF(AND(D74=$D$16,E74=$S$12),M74*$AE$12,IF(AND(D74=$D$16,E74=$S$13),M74*$AE$13,IF(AND(D74=$D$16,E74=$S$14),M74*$AE$14,IF(AND(D74=$D$16,E74=$S$15),M74*$AE$15,IF(AND(D74=$D$16,E74=$S$16),M74*$AE$16,IF(AND(D74=$D$17,E74=$S$11),M74*$AG$11,IF(AND(D74=$D$17,E74=$S$12),M74*$AG$12,IF(AND(D74=$D$17,E74=$S$13),M74*$AG$13,IF(AND(D74=$D$17,E74=$S$14),M74*$AG$14,IF(AND(D74=$D$17,E74=$S$15),M74*$AG$15,IF(AND(D74=$D$17,E74=$S$16),M74*$AG$16,0))))))))))))))))))))))))))))))))))))))))))</f>
        <v>0</v>
      </c>
      <c r="N75" s="84">
        <f>M75*K74</f>
        <v>0</v>
      </c>
      <c r="O75" s="84">
        <f>IF(AND(D74=$D$11,E74=$S$11),O74*$U$11,IF(AND(D74=$D$11,E74=$S$12),O74*$U$12,IF(AND(D74=$D$11,E74=$S$13),O74*$U$13,IF(AND(D74=$D$11,E74=$S$14),O74*$U$14,IF(AND(D74=$D$11,E74=$S$15),O74*$U$15,IF(AND(D74=$D$11,E74=$S$16),O74*$U$16,IF(AND(D74=$D$12,E74=$S$11),O74*$W$11,IF(AND(D74=$D$12,E74=$S$12),O74*$W$12,IF(AND(D74=$D$12,E74=$S$13),O74*$W$13,IF(AND(D74=$D$12,E74=$S$14),O74*$W$14,IF(AND(D74=$D$12,E74=$S$15),O74*$W$15,IF(AND(D74=$D$12,E74=$S$16),O74*$W$16,IF(AND(D74=$D$13,E74=$S$11),O74*$Y$11,IF(AND(D74=$D$13,E74=$S$12),O74*$Y$12,IF(AND(D74=$D$13,E74=$S$13),O74*$Y$13,IF(AND(D74=$D$13,E74=$S$14),O74*$Y$14,IF(AND(D74=$D$13,E74=$S$15),O74*$Y$15,IF(AND(D74=$D$13,E74=$S$16),O74*$Y$16,IF(AND(D74=$D$14,E74=$S$11),O74*$AA$11,IF(AND(D74=$D$14,E74=$S$12),O74*$AA$12,IF(AND(D74=$D$14,E74=$S$13),O74*$AA$13,IF(AND(D74=$D$14,E74=$S$14),O74*$AA$14,IF(AND(D74=$D$14,E74=$S$15),O74*$AA$15,IF(AND(D74=$D$14,E74=$S$16),O74*$AA$16,IF(AND(D74=$D$15,E74=$S$11),O74*$AC$11,IF(AND(D74=$D$15,E74=$S$12),O74*$AC$12,IF(AND(D74=$D$15,E74=$S$13),O74*$AC$13,IF(AND(D74=$D$15,E74=$S$14),O74*$AC$14,IF(AND(D74=$D$15,E74=$S$15),O74*$AC$15,IF(AND(D74=$D$15,E74=$S$16),O74*$AC$16,IF(AND(D74=$D$16,E74=$S$11),O74*$AE$11,IF(AND(D74=$D$16,E74=$S$12),O74*$AE$12,IF(AND(D74=$D$16,E74=$S$13),O74*$AE$13,IF(AND(D74=$D$16,E74=$S$14),O74*$AE$14,IF(AND(D74=$D$16,E74=$S$15),O74*$AE$15,IF(AND(D74=$D$16,E74=$S$16),O74*$AE$16,IF(AND(D74=$D$17,E74=$S$11),O74*$AG$11,IF(AND(D74=$D$17,E74=$S$12),O74*$AG$12,IF(AND(D74=$D$17,E74=$S$13),O74*$AG$13,IF(AND(D74=$D$17,E74=$S$14),O74*$AG$14,IF(AND(D74=$D$17,E74=$S$15),O74*$AG$15,IF(AND(D74=$D$17,E74=$S$16),O74*$AG$16,0))))))))))))))))))))))))))))))))))))))))))*K74</f>
        <v>0</v>
      </c>
      <c r="P75" s="153"/>
      <c r="Q75" s="153"/>
      <c r="R75" s="155"/>
      <c r="S75" s="31"/>
      <c r="T75" s="31"/>
      <c r="U75" s="31"/>
      <c r="V75" s="31"/>
      <c r="W75" s="31"/>
      <c r="X75" s="34"/>
      <c r="Y75" s="34"/>
      <c r="Z75" s="32"/>
      <c r="AA75" s="32"/>
      <c r="AB75" s="32"/>
    </row>
    <row r="76" spans="1:28" x14ac:dyDescent="0.3">
      <c r="A76" s="163">
        <v>20</v>
      </c>
      <c r="B76" s="163"/>
      <c r="C76" s="165"/>
      <c r="D76" s="152"/>
      <c r="E76" s="152"/>
      <c r="F76" s="152"/>
      <c r="G76" s="152"/>
      <c r="H76" s="152"/>
      <c r="I76" s="152"/>
      <c r="J76" s="156"/>
      <c r="K76" s="161"/>
      <c r="L76" s="152"/>
      <c r="M76" s="71"/>
      <c r="N76" s="71">
        <f>+M76</f>
        <v>0</v>
      </c>
      <c r="O76" s="71"/>
      <c r="P76" s="152"/>
      <c r="Q76" s="152"/>
      <c r="R76" s="154"/>
      <c r="S76" s="31"/>
      <c r="T76" s="31"/>
      <c r="U76" s="31"/>
      <c r="V76" s="31"/>
      <c r="W76" s="31"/>
      <c r="X76" s="33"/>
      <c r="Y76" s="33"/>
      <c r="Z76" s="32"/>
      <c r="AA76" s="32"/>
      <c r="AB76" s="32"/>
    </row>
    <row r="77" spans="1:28" ht="15" hidden="1" customHeight="1" x14ac:dyDescent="0.3">
      <c r="A77" s="164"/>
      <c r="B77" s="164"/>
      <c r="C77" s="166"/>
      <c r="D77" s="153"/>
      <c r="E77" s="153"/>
      <c r="F77" s="153"/>
      <c r="G77" s="153"/>
      <c r="H77" s="153"/>
      <c r="I77" s="153"/>
      <c r="J77" s="157"/>
      <c r="K77" s="162"/>
      <c r="L77" s="153"/>
      <c r="M77" s="84">
        <f>IF(AND(D76=$D$11,E76=$S$11),M76*$U$11,IF(AND(D76=$D$11,E76=$S$12),M76*$U$12,IF(AND(D76=$D$11,E76=$S$13),M76*$U$13,IF(AND(D76=$D$11,E76=$S$14),M76*$U$14,IF(AND(D76=$D$11,E76=$S$15),M76*$U$15,IF(AND(D76=$D$11,E76=$S$16),M76*$U$16,IF(AND(D76=$D$12,E76=$S$11),M76*$W$11,IF(AND(D76=$D$12,E76=$S$12),M76*$W$12,IF(AND(D76=$D$12,E76=$S$13),M76*$W$13,IF(AND(D76=$D$12,E76=$S$14),M76*$W$14,IF(AND(D76=$D$12,E76=$S$15),M76*$W$15,IF(AND(D76=$D$12,E76=$S$16),M76*$W$16,IF(AND(D76=$D$13,E76=$S$11),M76*$Y$11,IF(AND(D76=$D$13,E76=$S$12),M76*$Y$12,IF(AND(D76=$D$13,E76=$S$13),M76*$Y$13,IF(AND(D76=$D$13,E76=$S$14),M76*$Y$14,IF(AND(D76=$D$13,E76=$S$15),M76*$Y$15,IF(AND(D76=$D$13,E76=$S$16),M76*$Y$16,IF(AND(D76=$D$14,E76=$S$11),M76*$AA$11,IF(AND(D76=$D$14,E76=$S$12),M76*$AA$12,IF(AND(D76=$D$14,E76=$S$13),M76*$AA$13,IF(AND(D76=$D$14,E76=$S$14),M76*$AA$14,IF(AND(D76=$D$14,E76=$S$15),M76*$AA$15,IF(AND(D76=$D$14,E76=$S$16),M76*$AA$16,IF(AND(D76=$D$15,E76=$S$11),M76*$AC$11,IF(AND(D76=$D$15,E76=$S$12),M76*$AC$12,IF(AND(D76=$D$15,E76=$S$13),M76*$AC$13,IF(AND(D76=$D$15,E76=$S$14),M76*$AC$14,IF(AND(D76=$D$15,E76=$S$15),M76*$AC$15,IF(AND(D76=$D$15,E76=$S$16),M76*$AC$16,IF(AND(D76=$D$16,E76=$S$11),M76*$AE$11,IF(AND(D76=$D$16,E76=$S$12),M76*$AE$12,IF(AND(D76=$D$16,E76=$S$13),M76*$AE$13,IF(AND(D76=$D$16,E76=$S$14),M76*$AE$14,IF(AND(D76=$D$16,E76=$S$15),M76*$AE$15,IF(AND(D76=$D$16,E76=$S$16),M76*$AE$16,IF(AND(D76=$D$17,E76=$S$11),M76*$AG$11,IF(AND(D76=$D$17,E76=$S$12),M76*$AG$12,IF(AND(D76=$D$17,E76=$S$13),M76*$AG$13,IF(AND(D76=$D$17,E76=$S$14),M76*$AG$14,IF(AND(D76=$D$17,E76=$S$15),M76*$AG$15,IF(AND(D76=$D$17,E76=$S$16),M76*$AG$16,0))))))))))))))))))))))))))))))))))))))))))</f>
        <v>0</v>
      </c>
      <c r="N77" s="84">
        <f>M77*K76</f>
        <v>0</v>
      </c>
      <c r="O77" s="84">
        <f>IF(AND(D76=$D$11,E76=$S$11),O76*$U$11,IF(AND(D76=$D$11,E76=$S$12),O76*$U$12,IF(AND(D76=$D$11,E76=$S$13),O76*$U$13,IF(AND(D76=$D$11,E76=$S$14),O76*$U$14,IF(AND(D76=$D$11,E76=$S$15),O76*$U$15,IF(AND(D76=$D$11,E76=$S$16),O76*$U$16,IF(AND(D76=$D$12,E76=$S$11),O76*$W$11,IF(AND(D76=$D$12,E76=$S$12),O76*$W$12,IF(AND(D76=$D$12,E76=$S$13),O76*$W$13,IF(AND(D76=$D$12,E76=$S$14),O76*$W$14,IF(AND(D76=$D$12,E76=$S$15),O76*$W$15,IF(AND(D76=$D$12,E76=$S$16),O76*$W$16,IF(AND(D76=$D$13,E76=$S$11),O76*$Y$11,IF(AND(D76=$D$13,E76=$S$12),O76*$Y$12,IF(AND(D76=$D$13,E76=$S$13),O76*$Y$13,IF(AND(D76=$D$13,E76=$S$14),O76*$Y$14,IF(AND(D76=$D$13,E76=$S$15),O76*$Y$15,IF(AND(D76=$D$13,E76=$S$16),O76*$Y$16,IF(AND(D76=$D$14,E76=$S$11),O76*$AA$11,IF(AND(D76=$D$14,E76=$S$12),O76*$AA$12,IF(AND(D76=$D$14,E76=$S$13),O76*$AA$13,IF(AND(D76=$D$14,E76=$S$14),O76*$AA$14,IF(AND(D76=$D$14,E76=$S$15),O76*$AA$15,IF(AND(D76=$D$14,E76=$S$16),O76*$AA$16,IF(AND(D76=$D$15,E76=$S$11),O76*$AC$11,IF(AND(D76=$D$15,E76=$S$12),O76*$AC$12,IF(AND(D76=$D$15,E76=$S$13),O76*$AC$13,IF(AND(D76=$D$15,E76=$S$14),O76*$AC$14,IF(AND(D76=$D$15,E76=$S$15),O76*$AC$15,IF(AND(D76=$D$15,E76=$S$16),O76*$AC$16,IF(AND(D76=$D$16,E76=$S$11),O76*$AE$11,IF(AND(D76=$D$16,E76=$S$12),O76*$AE$12,IF(AND(D76=$D$16,E76=$S$13),O76*$AE$13,IF(AND(D76=$D$16,E76=$S$14),O76*$AE$14,IF(AND(D76=$D$16,E76=$S$15),O76*$AE$15,IF(AND(D76=$D$16,E76=$S$16),O76*$AE$16,IF(AND(D76=$D$17,E76=$S$11),O76*$AG$11,IF(AND(D76=$D$17,E76=$S$12),O76*$AG$12,IF(AND(D76=$D$17,E76=$S$13),O76*$AG$13,IF(AND(D76=$D$17,E76=$S$14),O76*$AG$14,IF(AND(D76=$D$17,E76=$S$15),O76*$AG$15,IF(AND(D76=$D$17,E76=$S$16),O76*$AG$16,0))))))))))))))))))))))))))))))))))))))))))*K76</f>
        <v>0</v>
      </c>
      <c r="P77" s="153"/>
      <c r="Q77" s="153"/>
      <c r="R77" s="155"/>
      <c r="S77" s="31"/>
      <c r="T77" s="31"/>
      <c r="U77" s="31"/>
      <c r="V77" s="31"/>
      <c r="W77" s="31"/>
      <c r="X77" s="34"/>
      <c r="Y77" s="34"/>
      <c r="Z77" s="32"/>
      <c r="AA77" s="32"/>
      <c r="AB77" s="32"/>
    </row>
    <row r="78" spans="1:28" x14ac:dyDescent="0.3">
      <c r="A78" s="163">
        <v>21</v>
      </c>
      <c r="B78" s="163"/>
      <c r="C78" s="165"/>
      <c r="D78" s="152"/>
      <c r="E78" s="152"/>
      <c r="F78" s="152"/>
      <c r="G78" s="152"/>
      <c r="H78" s="152"/>
      <c r="I78" s="152"/>
      <c r="J78" s="156"/>
      <c r="K78" s="161"/>
      <c r="L78" s="152"/>
      <c r="M78" s="71"/>
      <c r="N78" s="71">
        <f>+M78</f>
        <v>0</v>
      </c>
      <c r="O78" s="71"/>
      <c r="P78" s="152"/>
      <c r="Q78" s="152"/>
      <c r="R78" s="154"/>
      <c r="S78" s="31"/>
      <c r="T78" s="31"/>
      <c r="U78" s="31"/>
      <c r="V78" s="31"/>
      <c r="W78" s="31"/>
      <c r="X78" s="33"/>
      <c r="Y78" s="33"/>
      <c r="Z78" s="32"/>
      <c r="AA78" s="32"/>
      <c r="AB78" s="32"/>
    </row>
    <row r="79" spans="1:28" ht="15" hidden="1" customHeight="1" x14ac:dyDescent="0.3">
      <c r="A79" s="164"/>
      <c r="B79" s="164"/>
      <c r="C79" s="166"/>
      <c r="D79" s="153"/>
      <c r="E79" s="153"/>
      <c r="F79" s="153"/>
      <c r="G79" s="153"/>
      <c r="H79" s="153"/>
      <c r="I79" s="153"/>
      <c r="J79" s="157"/>
      <c r="K79" s="162"/>
      <c r="L79" s="153"/>
      <c r="M79" s="84">
        <f>IF(AND(D78=$D$11,E78=$S$11),M78*$U$11,IF(AND(D78=$D$11,E78=$S$12),M78*$U$12,IF(AND(D78=$D$11,E78=$S$13),M78*$U$13,IF(AND(D78=$D$11,E78=$S$14),M78*$U$14,IF(AND(D78=$D$11,E78=$S$15),M78*$U$15,IF(AND(D78=$D$11,E78=$S$16),M78*$U$16,IF(AND(D78=$D$12,E78=$S$11),M78*$W$11,IF(AND(D78=$D$12,E78=$S$12),M78*$W$12,IF(AND(D78=$D$12,E78=$S$13),M78*$W$13,IF(AND(D78=$D$12,E78=$S$14),M78*$W$14,IF(AND(D78=$D$12,E78=$S$15),M78*$W$15,IF(AND(D78=$D$12,E78=$S$16),M78*$W$16,IF(AND(D78=$D$13,E78=$S$11),M78*$Y$11,IF(AND(D78=$D$13,E78=$S$12),M78*$Y$12,IF(AND(D78=$D$13,E78=$S$13),M78*$Y$13,IF(AND(D78=$D$13,E78=$S$14),M78*$Y$14,IF(AND(D78=$D$13,E78=$S$15),M78*$Y$15,IF(AND(D78=$D$13,E78=$S$16),M78*$Y$16,IF(AND(D78=$D$14,E78=$S$11),M78*$AA$11,IF(AND(D78=$D$14,E78=$S$12),M78*$AA$12,IF(AND(D78=$D$14,E78=$S$13),M78*$AA$13,IF(AND(D78=$D$14,E78=$S$14),M78*$AA$14,IF(AND(D78=$D$14,E78=$S$15),M78*$AA$15,IF(AND(D78=$D$14,E78=$S$16),M78*$AA$16,IF(AND(D78=$D$15,E78=$S$11),M78*$AC$11,IF(AND(D78=$D$15,E78=$S$12),M78*$AC$12,IF(AND(D78=$D$15,E78=$S$13),M78*$AC$13,IF(AND(D78=$D$15,E78=$S$14),M78*$AC$14,IF(AND(D78=$D$15,E78=$S$15),M78*$AC$15,IF(AND(D78=$D$15,E78=$S$16),M78*$AC$16,IF(AND(D78=$D$16,E78=$S$11),M78*$AE$11,IF(AND(D78=$D$16,E78=$S$12),M78*$AE$12,IF(AND(D78=$D$16,E78=$S$13),M78*$AE$13,IF(AND(D78=$D$16,E78=$S$14),M78*$AE$14,IF(AND(D78=$D$16,E78=$S$15),M78*$AE$15,IF(AND(D78=$D$16,E78=$S$16),M78*$AE$16,IF(AND(D78=$D$17,E78=$S$11),M78*$AG$11,IF(AND(D78=$D$17,E78=$S$12),M78*$AG$12,IF(AND(D78=$D$17,E78=$S$13),M78*$AG$13,IF(AND(D78=$D$17,E78=$S$14),M78*$AG$14,IF(AND(D78=$D$17,E78=$S$15),M78*$AG$15,IF(AND(D78=$D$17,E78=$S$16),M78*$AG$16,0))))))))))))))))))))))))))))))))))))))))))</f>
        <v>0</v>
      </c>
      <c r="N79" s="84">
        <f>M79*K78</f>
        <v>0</v>
      </c>
      <c r="O79" s="84">
        <f>IF(AND(D78=$D$11,E78=$S$11),O78*$U$11,IF(AND(D78=$D$11,E78=$S$12),O78*$U$12,IF(AND(D78=$D$11,E78=$S$13),O78*$U$13,IF(AND(D78=$D$11,E78=$S$14),O78*$U$14,IF(AND(D78=$D$11,E78=$S$15),O78*$U$15,IF(AND(D78=$D$11,E78=$S$16),O78*$U$16,IF(AND(D78=$D$12,E78=$S$11),O78*$W$11,IF(AND(D78=$D$12,E78=$S$12),O78*$W$12,IF(AND(D78=$D$12,E78=$S$13),O78*$W$13,IF(AND(D78=$D$12,E78=$S$14),O78*$W$14,IF(AND(D78=$D$12,E78=$S$15),O78*$W$15,IF(AND(D78=$D$12,E78=$S$16),O78*$W$16,IF(AND(D78=$D$13,E78=$S$11),O78*$Y$11,IF(AND(D78=$D$13,E78=$S$12),O78*$Y$12,IF(AND(D78=$D$13,E78=$S$13),O78*$Y$13,IF(AND(D78=$D$13,E78=$S$14),O78*$Y$14,IF(AND(D78=$D$13,E78=$S$15),O78*$Y$15,IF(AND(D78=$D$13,E78=$S$16),O78*$Y$16,IF(AND(D78=$D$14,E78=$S$11),O78*$AA$11,IF(AND(D78=$D$14,E78=$S$12),O78*$AA$12,IF(AND(D78=$D$14,E78=$S$13),O78*$AA$13,IF(AND(D78=$D$14,E78=$S$14),O78*$AA$14,IF(AND(D78=$D$14,E78=$S$15),O78*$AA$15,IF(AND(D78=$D$14,E78=$S$16),O78*$AA$16,IF(AND(D78=$D$15,E78=$S$11),O78*$AC$11,IF(AND(D78=$D$15,E78=$S$12),O78*$AC$12,IF(AND(D78=$D$15,E78=$S$13),O78*$AC$13,IF(AND(D78=$D$15,E78=$S$14),O78*$AC$14,IF(AND(D78=$D$15,E78=$S$15),O78*$AC$15,IF(AND(D78=$D$15,E78=$S$16),O78*$AC$16,IF(AND(D78=$D$16,E78=$S$11),O78*$AE$11,IF(AND(D78=$D$16,E78=$S$12),O78*$AE$12,IF(AND(D78=$D$16,E78=$S$13),O78*$AE$13,IF(AND(D78=$D$16,E78=$S$14),O78*$AE$14,IF(AND(D78=$D$16,E78=$S$15),O78*$AE$15,IF(AND(D78=$D$16,E78=$S$16),O78*$AE$16,IF(AND(D78=$D$17,E78=$S$11),O78*$AG$11,IF(AND(D78=$D$17,E78=$S$12),O78*$AG$12,IF(AND(D78=$D$17,E78=$S$13),O78*$AG$13,IF(AND(D78=$D$17,E78=$S$14),O78*$AG$14,IF(AND(D78=$D$17,E78=$S$15),O78*$AG$15,IF(AND(D78=$D$17,E78=$S$16),O78*$AG$16,0))))))))))))))))))))))))))))))))))))))))))*K78</f>
        <v>0</v>
      </c>
      <c r="P79" s="153"/>
      <c r="Q79" s="153"/>
      <c r="R79" s="155"/>
      <c r="S79" s="31"/>
      <c r="T79" s="31"/>
      <c r="U79" s="31"/>
      <c r="V79" s="31"/>
      <c r="W79" s="31"/>
      <c r="X79" s="34"/>
      <c r="Y79" s="34"/>
      <c r="Z79" s="32"/>
      <c r="AA79" s="32"/>
      <c r="AB79" s="32"/>
    </row>
    <row r="80" spans="1:28" x14ac:dyDescent="0.3">
      <c r="A80" s="163">
        <v>22</v>
      </c>
      <c r="B80" s="163"/>
      <c r="C80" s="165"/>
      <c r="D80" s="152"/>
      <c r="E80" s="152"/>
      <c r="F80" s="152"/>
      <c r="G80" s="152"/>
      <c r="H80" s="152"/>
      <c r="I80" s="152"/>
      <c r="J80" s="156"/>
      <c r="K80" s="161"/>
      <c r="L80" s="152"/>
      <c r="M80" s="71"/>
      <c r="N80" s="71">
        <f>+M80</f>
        <v>0</v>
      </c>
      <c r="O80" s="71"/>
      <c r="P80" s="152"/>
      <c r="Q80" s="152"/>
      <c r="R80" s="154"/>
      <c r="S80" s="31"/>
      <c r="T80" s="31"/>
      <c r="U80" s="31"/>
      <c r="V80" s="31"/>
      <c r="W80" s="31"/>
      <c r="X80" s="33"/>
      <c r="Y80" s="33"/>
      <c r="Z80" s="32"/>
      <c r="AA80" s="32"/>
      <c r="AB80" s="32"/>
    </row>
    <row r="81" spans="1:28" ht="15" hidden="1" customHeight="1" x14ac:dyDescent="0.3">
      <c r="A81" s="164"/>
      <c r="B81" s="164"/>
      <c r="C81" s="166"/>
      <c r="D81" s="153"/>
      <c r="E81" s="153"/>
      <c r="F81" s="153"/>
      <c r="G81" s="153"/>
      <c r="H81" s="153"/>
      <c r="I81" s="153"/>
      <c r="J81" s="157"/>
      <c r="K81" s="162"/>
      <c r="L81" s="153"/>
      <c r="M81" s="84">
        <f>IF(AND(D80=$D$11,E80=$S$11),M80*$U$11,IF(AND(D80=$D$11,E80=$S$12),M80*$U$12,IF(AND(D80=$D$11,E80=$S$13),M80*$U$13,IF(AND(D80=$D$11,E80=$S$14),M80*$U$14,IF(AND(D80=$D$11,E80=$S$15),M80*$U$15,IF(AND(D80=$D$11,E80=$S$16),M80*$U$16,IF(AND(D80=$D$12,E80=$S$11),M80*$W$11,IF(AND(D80=$D$12,E80=$S$12),M80*$W$12,IF(AND(D80=$D$12,E80=$S$13),M80*$W$13,IF(AND(D80=$D$12,E80=$S$14),M80*$W$14,IF(AND(D80=$D$12,E80=$S$15),M80*$W$15,IF(AND(D80=$D$12,E80=$S$16),M80*$W$16,IF(AND(D80=$D$13,E80=$S$11),M80*$Y$11,IF(AND(D80=$D$13,E80=$S$12),M80*$Y$12,IF(AND(D80=$D$13,E80=$S$13),M80*$Y$13,IF(AND(D80=$D$13,E80=$S$14),M80*$Y$14,IF(AND(D80=$D$13,E80=$S$15),M80*$Y$15,IF(AND(D80=$D$13,E80=$S$16),M80*$Y$16,IF(AND(D80=$D$14,E80=$S$11),M80*$AA$11,IF(AND(D80=$D$14,E80=$S$12),M80*$AA$12,IF(AND(D80=$D$14,E80=$S$13),M80*$AA$13,IF(AND(D80=$D$14,E80=$S$14),M80*$AA$14,IF(AND(D80=$D$14,E80=$S$15),M80*$AA$15,IF(AND(D80=$D$14,E80=$S$16),M80*$AA$16,IF(AND(D80=$D$15,E80=$S$11),M80*$AC$11,IF(AND(D80=$D$15,E80=$S$12),M80*$AC$12,IF(AND(D80=$D$15,E80=$S$13),M80*$AC$13,IF(AND(D80=$D$15,E80=$S$14),M80*$AC$14,IF(AND(D80=$D$15,E80=$S$15),M80*$AC$15,IF(AND(D80=$D$15,E80=$S$16),M80*$AC$16,IF(AND(D80=$D$16,E80=$S$11),M80*$AE$11,IF(AND(D80=$D$16,E80=$S$12),M80*$AE$12,IF(AND(D80=$D$16,E80=$S$13),M80*$AE$13,IF(AND(D80=$D$16,E80=$S$14),M80*$AE$14,IF(AND(D80=$D$16,E80=$S$15),M80*$AE$15,IF(AND(D80=$D$16,E80=$S$16),M80*$AE$16,IF(AND(D80=$D$17,E80=$S$11),M80*$AG$11,IF(AND(D80=$D$17,E80=$S$12),M80*$AG$12,IF(AND(D80=$D$17,E80=$S$13),M80*$AG$13,IF(AND(D80=$D$17,E80=$S$14),M80*$AG$14,IF(AND(D80=$D$17,E80=$S$15),M80*$AG$15,IF(AND(D80=$D$17,E80=$S$16),M80*$AG$16,0))))))))))))))))))))))))))))))))))))))))))</f>
        <v>0</v>
      </c>
      <c r="N81" s="84">
        <f>M81*K80</f>
        <v>0</v>
      </c>
      <c r="O81" s="84">
        <f>IF(AND(D80=$D$11,E80=$S$11),O80*$U$11,IF(AND(D80=$D$11,E80=$S$12),O80*$U$12,IF(AND(D80=$D$11,E80=$S$13),O80*$U$13,IF(AND(D80=$D$11,E80=$S$14),O80*$U$14,IF(AND(D80=$D$11,E80=$S$15),O80*$U$15,IF(AND(D80=$D$11,E80=$S$16),O80*$U$16,IF(AND(D80=$D$12,E80=$S$11),O80*$W$11,IF(AND(D80=$D$12,E80=$S$12),O80*$W$12,IF(AND(D80=$D$12,E80=$S$13),O80*$W$13,IF(AND(D80=$D$12,E80=$S$14),O80*$W$14,IF(AND(D80=$D$12,E80=$S$15),O80*$W$15,IF(AND(D80=$D$12,E80=$S$16),O80*$W$16,IF(AND(D80=$D$13,E80=$S$11),O80*$Y$11,IF(AND(D80=$D$13,E80=$S$12),O80*$Y$12,IF(AND(D80=$D$13,E80=$S$13),O80*$Y$13,IF(AND(D80=$D$13,E80=$S$14),O80*$Y$14,IF(AND(D80=$D$13,E80=$S$15),O80*$Y$15,IF(AND(D80=$D$13,E80=$S$16),O80*$Y$16,IF(AND(D80=$D$14,E80=$S$11),O80*$AA$11,IF(AND(D80=$D$14,E80=$S$12),O80*$AA$12,IF(AND(D80=$D$14,E80=$S$13),O80*$AA$13,IF(AND(D80=$D$14,E80=$S$14),O80*$AA$14,IF(AND(D80=$D$14,E80=$S$15),O80*$AA$15,IF(AND(D80=$D$14,E80=$S$16),O80*$AA$16,IF(AND(D80=$D$15,E80=$S$11),O80*$AC$11,IF(AND(D80=$D$15,E80=$S$12),O80*$AC$12,IF(AND(D80=$D$15,E80=$S$13),O80*$AC$13,IF(AND(D80=$D$15,E80=$S$14),O80*$AC$14,IF(AND(D80=$D$15,E80=$S$15),O80*$AC$15,IF(AND(D80=$D$15,E80=$S$16),O80*$AC$16,IF(AND(D80=$D$16,E80=$S$11),O80*$AE$11,IF(AND(D80=$D$16,E80=$S$12),O80*$AE$12,IF(AND(D80=$D$16,E80=$S$13),O80*$AE$13,IF(AND(D80=$D$16,E80=$S$14),O80*$AE$14,IF(AND(D80=$D$16,E80=$S$15),O80*$AE$15,IF(AND(D80=$D$16,E80=$S$16),O80*$AE$16,IF(AND(D80=$D$17,E80=$S$11),O80*$AG$11,IF(AND(D80=$D$17,E80=$S$12),O80*$AG$12,IF(AND(D80=$D$17,E80=$S$13),O80*$AG$13,IF(AND(D80=$D$17,E80=$S$14),O80*$AG$14,IF(AND(D80=$D$17,E80=$S$15),O80*$AG$15,IF(AND(D80=$D$17,E80=$S$16),O80*$AG$16,0))))))))))))))))))))))))))))))))))))))))))*K80</f>
        <v>0</v>
      </c>
      <c r="P81" s="153"/>
      <c r="Q81" s="153"/>
      <c r="R81" s="155"/>
      <c r="S81" s="31"/>
      <c r="T81" s="31"/>
      <c r="U81" s="31"/>
      <c r="V81" s="31"/>
      <c r="W81" s="31"/>
      <c r="X81" s="34"/>
      <c r="Y81" s="34"/>
      <c r="Z81" s="32"/>
      <c r="AA81" s="32"/>
      <c r="AB81" s="32"/>
    </row>
    <row r="82" spans="1:28" x14ac:dyDescent="0.3">
      <c r="A82" s="163">
        <v>23</v>
      </c>
      <c r="B82" s="163"/>
      <c r="C82" s="165"/>
      <c r="D82" s="152"/>
      <c r="E82" s="152"/>
      <c r="F82" s="152"/>
      <c r="G82" s="152"/>
      <c r="H82" s="152"/>
      <c r="I82" s="152"/>
      <c r="J82" s="156"/>
      <c r="K82" s="161"/>
      <c r="L82" s="152"/>
      <c r="M82" s="71"/>
      <c r="N82" s="71">
        <f>+M82</f>
        <v>0</v>
      </c>
      <c r="O82" s="71"/>
      <c r="P82" s="152"/>
      <c r="Q82" s="152"/>
      <c r="R82" s="154"/>
      <c r="S82" s="31"/>
      <c r="T82" s="31"/>
      <c r="U82" s="31"/>
      <c r="V82" s="31"/>
      <c r="W82" s="31"/>
      <c r="X82" s="33"/>
      <c r="Y82" s="33"/>
      <c r="Z82" s="32"/>
      <c r="AA82" s="32"/>
      <c r="AB82" s="32"/>
    </row>
    <row r="83" spans="1:28" ht="15" hidden="1" customHeight="1" x14ac:dyDescent="0.3">
      <c r="A83" s="164"/>
      <c r="B83" s="164"/>
      <c r="C83" s="166"/>
      <c r="D83" s="153"/>
      <c r="E83" s="153"/>
      <c r="F83" s="153"/>
      <c r="G83" s="153"/>
      <c r="H83" s="153"/>
      <c r="I83" s="153"/>
      <c r="J83" s="157"/>
      <c r="K83" s="162"/>
      <c r="L83" s="153"/>
      <c r="M83" s="84">
        <f>IF(AND(D82=$D$11,E82=$S$11),M82*$U$11,IF(AND(D82=$D$11,E82=$S$12),M82*$U$12,IF(AND(D82=$D$11,E82=$S$13),M82*$U$13,IF(AND(D82=$D$11,E82=$S$14),M82*$U$14,IF(AND(D82=$D$11,E82=$S$15),M82*$U$15,IF(AND(D82=$D$11,E82=$S$16),M82*$U$16,IF(AND(D82=$D$12,E82=$S$11),M82*$W$11,IF(AND(D82=$D$12,E82=$S$12),M82*$W$12,IF(AND(D82=$D$12,E82=$S$13),M82*$W$13,IF(AND(D82=$D$12,E82=$S$14),M82*$W$14,IF(AND(D82=$D$12,E82=$S$15),M82*$W$15,IF(AND(D82=$D$12,E82=$S$16),M82*$W$16,IF(AND(D82=$D$13,E82=$S$11),M82*$Y$11,IF(AND(D82=$D$13,E82=$S$12),M82*$Y$12,IF(AND(D82=$D$13,E82=$S$13),M82*$Y$13,IF(AND(D82=$D$13,E82=$S$14),M82*$Y$14,IF(AND(D82=$D$13,E82=$S$15),M82*$Y$15,IF(AND(D82=$D$13,E82=$S$16),M82*$Y$16,IF(AND(D82=$D$14,E82=$S$11),M82*$AA$11,IF(AND(D82=$D$14,E82=$S$12),M82*$AA$12,IF(AND(D82=$D$14,E82=$S$13),M82*$AA$13,IF(AND(D82=$D$14,E82=$S$14),M82*$AA$14,IF(AND(D82=$D$14,E82=$S$15),M82*$AA$15,IF(AND(D82=$D$14,E82=$S$16),M82*$AA$16,IF(AND(D82=$D$15,E82=$S$11),M82*$AC$11,IF(AND(D82=$D$15,E82=$S$12),M82*$AC$12,IF(AND(D82=$D$15,E82=$S$13),M82*$AC$13,IF(AND(D82=$D$15,E82=$S$14),M82*$AC$14,IF(AND(D82=$D$15,E82=$S$15),M82*$AC$15,IF(AND(D82=$D$15,E82=$S$16),M82*$AC$16,IF(AND(D82=$D$16,E82=$S$11),M82*$AE$11,IF(AND(D82=$D$16,E82=$S$12),M82*$AE$12,IF(AND(D82=$D$16,E82=$S$13),M82*$AE$13,IF(AND(D82=$D$16,E82=$S$14),M82*$AE$14,IF(AND(D82=$D$16,E82=$S$15),M82*$AE$15,IF(AND(D82=$D$16,E82=$S$16),M82*$AE$16,IF(AND(D82=$D$17,E82=$S$11),M82*$AG$11,IF(AND(D82=$D$17,E82=$S$12),M82*$AG$12,IF(AND(D82=$D$17,E82=$S$13),M82*$AG$13,IF(AND(D82=$D$17,E82=$S$14),M82*$AG$14,IF(AND(D82=$D$17,E82=$S$15),M82*$AG$15,IF(AND(D82=$D$17,E82=$S$16),M82*$AG$16,0))))))))))))))))))))))))))))))))))))))))))</f>
        <v>0</v>
      </c>
      <c r="N83" s="84">
        <f>M83*K82</f>
        <v>0</v>
      </c>
      <c r="O83" s="84">
        <f>IF(AND(D82=$D$11,E82=$S$11),O82*$U$11,IF(AND(D82=$D$11,E82=$S$12),O82*$U$12,IF(AND(D82=$D$11,E82=$S$13),O82*$U$13,IF(AND(D82=$D$11,E82=$S$14),O82*$U$14,IF(AND(D82=$D$11,E82=$S$15),O82*$U$15,IF(AND(D82=$D$11,E82=$S$16),O82*$U$16,IF(AND(D82=$D$12,E82=$S$11),O82*$W$11,IF(AND(D82=$D$12,E82=$S$12),O82*$W$12,IF(AND(D82=$D$12,E82=$S$13),O82*$W$13,IF(AND(D82=$D$12,E82=$S$14),O82*$W$14,IF(AND(D82=$D$12,E82=$S$15),O82*$W$15,IF(AND(D82=$D$12,E82=$S$16),O82*$W$16,IF(AND(D82=$D$13,E82=$S$11),O82*$Y$11,IF(AND(D82=$D$13,E82=$S$12),O82*$Y$12,IF(AND(D82=$D$13,E82=$S$13),O82*$Y$13,IF(AND(D82=$D$13,E82=$S$14),O82*$Y$14,IF(AND(D82=$D$13,E82=$S$15),O82*$Y$15,IF(AND(D82=$D$13,E82=$S$16),O82*$Y$16,IF(AND(D82=$D$14,E82=$S$11),O82*$AA$11,IF(AND(D82=$D$14,E82=$S$12),O82*$AA$12,IF(AND(D82=$D$14,E82=$S$13),O82*$AA$13,IF(AND(D82=$D$14,E82=$S$14),O82*$AA$14,IF(AND(D82=$D$14,E82=$S$15),O82*$AA$15,IF(AND(D82=$D$14,E82=$S$16),O82*$AA$16,IF(AND(D82=$D$15,E82=$S$11),O82*$AC$11,IF(AND(D82=$D$15,E82=$S$12),O82*$AC$12,IF(AND(D82=$D$15,E82=$S$13),O82*$AC$13,IF(AND(D82=$D$15,E82=$S$14),O82*$AC$14,IF(AND(D82=$D$15,E82=$S$15),O82*$AC$15,IF(AND(D82=$D$15,E82=$S$16),O82*$AC$16,IF(AND(D82=$D$16,E82=$S$11),O82*$AE$11,IF(AND(D82=$D$16,E82=$S$12),O82*$AE$12,IF(AND(D82=$D$16,E82=$S$13),O82*$AE$13,IF(AND(D82=$D$16,E82=$S$14),O82*$AE$14,IF(AND(D82=$D$16,E82=$S$15),O82*$AE$15,IF(AND(D82=$D$16,E82=$S$16),O82*$AE$16,IF(AND(D82=$D$17,E82=$S$11),O82*$AG$11,IF(AND(D82=$D$17,E82=$S$12),O82*$AG$12,IF(AND(D82=$D$17,E82=$S$13),O82*$AG$13,IF(AND(D82=$D$17,E82=$S$14),O82*$AG$14,IF(AND(D82=$D$17,E82=$S$15),O82*$AG$15,IF(AND(D82=$D$17,E82=$S$16),O82*$AG$16,0))))))))))))))))))))))))))))))))))))))))))*K82</f>
        <v>0</v>
      </c>
      <c r="P83" s="153"/>
      <c r="Q83" s="153"/>
      <c r="R83" s="155"/>
      <c r="S83" s="31"/>
      <c r="T83" s="31"/>
      <c r="U83" s="31"/>
      <c r="V83" s="31"/>
      <c r="W83" s="31"/>
      <c r="X83" s="34"/>
      <c r="Y83" s="34"/>
      <c r="Z83" s="32"/>
      <c r="AA83" s="32"/>
      <c r="AB83" s="32"/>
    </row>
    <row r="84" spans="1:28" x14ac:dyDescent="0.3">
      <c r="A84" s="163">
        <v>24</v>
      </c>
      <c r="B84" s="163"/>
      <c r="C84" s="165"/>
      <c r="D84" s="152"/>
      <c r="E84" s="152"/>
      <c r="F84" s="152"/>
      <c r="G84" s="152"/>
      <c r="H84" s="152"/>
      <c r="I84" s="152"/>
      <c r="J84" s="156"/>
      <c r="K84" s="161"/>
      <c r="L84" s="152"/>
      <c r="M84" s="71"/>
      <c r="N84" s="71">
        <f>+M84</f>
        <v>0</v>
      </c>
      <c r="O84" s="71"/>
      <c r="P84" s="152"/>
      <c r="Q84" s="152"/>
      <c r="R84" s="154"/>
      <c r="S84" s="31"/>
      <c r="T84" s="31"/>
      <c r="U84" s="31"/>
      <c r="V84" s="31"/>
      <c r="W84" s="31"/>
      <c r="X84" s="33"/>
      <c r="Y84" s="33"/>
      <c r="Z84" s="32"/>
      <c r="AA84" s="32"/>
      <c r="AB84" s="32"/>
    </row>
    <row r="85" spans="1:28" ht="15" hidden="1" customHeight="1" x14ac:dyDescent="0.3">
      <c r="A85" s="164"/>
      <c r="B85" s="164"/>
      <c r="C85" s="166"/>
      <c r="D85" s="153"/>
      <c r="E85" s="153"/>
      <c r="F85" s="153"/>
      <c r="G85" s="153"/>
      <c r="H85" s="153"/>
      <c r="I85" s="153"/>
      <c r="J85" s="157"/>
      <c r="K85" s="162"/>
      <c r="L85" s="153"/>
      <c r="M85" s="84">
        <f>IF(AND(D84=$D$11,E84=$S$11),M84*$U$11,IF(AND(D84=$D$11,E84=$S$12),M84*$U$12,IF(AND(D84=$D$11,E84=$S$13),M84*$U$13,IF(AND(D84=$D$11,E84=$S$14),M84*$U$14,IF(AND(D84=$D$11,E84=$S$15),M84*$U$15,IF(AND(D84=$D$11,E84=$S$16),M84*$U$16,IF(AND(D84=$D$12,E84=$S$11),M84*$W$11,IF(AND(D84=$D$12,E84=$S$12),M84*$W$12,IF(AND(D84=$D$12,E84=$S$13),M84*$W$13,IF(AND(D84=$D$12,E84=$S$14),M84*$W$14,IF(AND(D84=$D$12,E84=$S$15),M84*$W$15,IF(AND(D84=$D$12,E84=$S$16),M84*$W$16,IF(AND(D84=$D$13,E84=$S$11),M84*$Y$11,IF(AND(D84=$D$13,E84=$S$12),M84*$Y$12,IF(AND(D84=$D$13,E84=$S$13),M84*$Y$13,IF(AND(D84=$D$13,E84=$S$14),M84*$Y$14,IF(AND(D84=$D$13,E84=$S$15),M84*$Y$15,IF(AND(D84=$D$13,E84=$S$16),M84*$Y$16,IF(AND(D84=$D$14,E84=$S$11),M84*$AA$11,IF(AND(D84=$D$14,E84=$S$12),M84*$AA$12,IF(AND(D84=$D$14,E84=$S$13),M84*$AA$13,IF(AND(D84=$D$14,E84=$S$14),M84*$AA$14,IF(AND(D84=$D$14,E84=$S$15),M84*$AA$15,IF(AND(D84=$D$14,E84=$S$16),M84*$AA$16,IF(AND(D84=$D$15,E84=$S$11),M84*$AC$11,IF(AND(D84=$D$15,E84=$S$12),M84*$AC$12,IF(AND(D84=$D$15,E84=$S$13),M84*$AC$13,IF(AND(D84=$D$15,E84=$S$14),M84*$AC$14,IF(AND(D84=$D$15,E84=$S$15),M84*$AC$15,IF(AND(D84=$D$15,E84=$S$16),M84*$AC$16,IF(AND(D84=$D$16,E84=$S$11),M84*$AE$11,IF(AND(D84=$D$16,E84=$S$12),M84*$AE$12,IF(AND(D84=$D$16,E84=$S$13),M84*$AE$13,IF(AND(D84=$D$16,E84=$S$14),M84*$AE$14,IF(AND(D84=$D$16,E84=$S$15),M84*$AE$15,IF(AND(D84=$D$16,E84=$S$16),M84*$AE$16,IF(AND(D84=$D$17,E84=$S$11),M84*$AG$11,IF(AND(D84=$D$17,E84=$S$12),M84*$AG$12,IF(AND(D84=$D$17,E84=$S$13),M84*$AG$13,IF(AND(D84=$D$17,E84=$S$14),M84*$AG$14,IF(AND(D84=$D$17,E84=$S$15),M84*$AG$15,IF(AND(D84=$D$17,E84=$S$16),M84*$AG$16,0))))))))))))))))))))))))))))))))))))))))))</f>
        <v>0</v>
      </c>
      <c r="N85" s="84">
        <f>M85*K84</f>
        <v>0</v>
      </c>
      <c r="O85" s="84">
        <f>IF(AND(D84=$D$11,E84=$S$11),O84*$U$11,IF(AND(D84=$D$11,E84=$S$12),O84*$U$12,IF(AND(D84=$D$11,E84=$S$13),O84*$U$13,IF(AND(D84=$D$11,E84=$S$14),O84*$U$14,IF(AND(D84=$D$11,E84=$S$15),O84*$U$15,IF(AND(D84=$D$11,E84=$S$16),O84*$U$16,IF(AND(D84=$D$12,E84=$S$11),O84*$W$11,IF(AND(D84=$D$12,E84=$S$12),O84*$W$12,IF(AND(D84=$D$12,E84=$S$13),O84*$W$13,IF(AND(D84=$D$12,E84=$S$14),O84*$W$14,IF(AND(D84=$D$12,E84=$S$15),O84*$W$15,IF(AND(D84=$D$12,E84=$S$16),O84*$W$16,IF(AND(D84=$D$13,E84=$S$11),O84*$Y$11,IF(AND(D84=$D$13,E84=$S$12),O84*$Y$12,IF(AND(D84=$D$13,E84=$S$13),O84*$Y$13,IF(AND(D84=$D$13,E84=$S$14),O84*$Y$14,IF(AND(D84=$D$13,E84=$S$15),O84*$Y$15,IF(AND(D84=$D$13,E84=$S$16),O84*$Y$16,IF(AND(D84=$D$14,E84=$S$11),O84*$AA$11,IF(AND(D84=$D$14,E84=$S$12),O84*$AA$12,IF(AND(D84=$D$14,E84=$S$13),O84*$AA$13,IF(AND(D84=$D$14,E84=$S$14),O84*$AA$14,IF(AND(D84=$D$14,E84=$S$15),O84*$AA$15,IF(AND(D84=$D$14,E84=$S$16),O84*$AA$16,IF(AND(D84=$D$15,E84=$S$11),O84*$AC$11,IF(AND(D84=$D$15,E84=$S$12),O84*$AC$12,IF(AND(D84=$D$15,E84=$S$13),O84*$AC$13,IF(AND(D84=$D$15,E84=$S$14),O84*$AC$14,IF(AND(D84=$D$15,E84=$S$15),O84*$AC$15,IF(AND(D84=$D$15,E84=$S$16),O84*$AC$16,IF(AND(D84=$D$16,E84=$S$11),O84*$AE$11,IF(AND(D84=$D$16,E84=$S$12),O84*$AE$12,IF(AND(D84=$D$16,E84=$S$13),O84*$AE$13,IF(AND(D84=$D$16,E84=$S$14),O84*$AE$14,IF(AND(D84=$D$16,E84=$S$15),O84*$AE$15,IF(AND(D84=$D$16,E84=$S$16),O84*$AE$16,IF(AND(D84=$D$17,E84=$S$11),O84*$AG$11,IF(AND(D84=$D$17,E84=$S$12),O84*$AG$12,IF(AND(D84=$D$17,E84=$S$13),O84*$AG$13,IF(AND(D84=$D$17,E84=$S$14),O84*$AG$14,IF(AND(D84=$D$17,E84=$S$15),O84*$AG$15,IF(AND(D84=$D$17,E84=$S$16),O84*$AG$16,0))))))))))))))))))))))))))))))))))))))))))*K84</f>
        <v>0</v>
      </c>
      <c r="P85" s="153"/>
      <c r="Q85" s="153"/>
      <c r="R85" s="155"/>
      <c r="S85" s="31"/>
      <c r="T85" s="31"/>
      <c r="U85" s="31"/>
      <c r="V85" s="31"/>
      <c r="W85" s="31"/>
      <c r="X85" s="34"/>
      <c r="Y85" s="34"/>
      <c r="Z85" s="32"/>
      <c r="AA85" s="32"/>
      <c r="AB85" s="32"/>
    </row>
    <row r="86" spans="1:28" x14ac:dyDescent="0.3">
      <c r="A86" s="163">
        <v>25</v>
      </c>
      <c r="B86" s="163"/>
      <c r="C86" s="165"/>
      <c r="D86" s="152"/>
      <c r="E86" s="152"/>
      <c r="F86" s="152"/>
      <c r="G86" s="152"/>
      <c r="H86" s="152"/>
      <c r="I86" s="152"/>
      <c r="J86" s="156"/>
      <c r="K86" s="161"/>
      <c r="L86" s="152"/>
      <c r="M86" s="71"/>
      <c r="N86" s="71">
        <f>+M86</f>
        <v>0</v>
      </c>
      <c r="O86" s="71"/>
      <c r="P86" s="152"/>
      <c r="Q86" s="152"/>
      <c r="R86" s="154"/>
      <c r="S86" s="31"/>
      <c r="T86" s="31"/>
      <c r="U86" s="31"/>
      <c r="V86" s="31"/>
      <c r="W86" s="31"/>
      <c r="X86" s="33"/>
      <c r="Y86" s="33"/>
      <c r="Z86" s="32"/>
      <c r="AA86" s="32"/>
      <c r="AB86" s="32"/>
    </row>
    <row r="87" spans="1:28" ht="15" hidden="1" customHeight="1" x14ac:dyDescent="0.3">
      <c r="A87" s="164"/>
      <c r="B87" s="164"/>
      <c r="C87" s="166"/>
      <c r="D87" s="153"/>
      <c r="E87" s="153"/>
      <c r="F87" s="153"/>
      <c r="G87" s="153"/>
      <c r="H87" s="153"/>
      <c r="I87" s="153"/>
      <c r="J87" s="157"/>
      <c r="K87" s="162"/>
      <c r="L87" s="153"/>
      <c r="M87" s="84">
        <f>IF(AND(D86=$D$11,E86=$S$11),M86*$U$11,IF(AND(D86=$D$11,E86=$S$12),M86*$U$12,IF(AND(D86=$D$11,E86=$S$13),M86*$U$13,IF(AND(D86=$D$11,E86=$S$14),M86*$U$14,IF(AND(D86=$D$11,E86=$S$15),M86*$U$15,IF(AND(D86=$D$11,E86=$S$16),M86*$U$16,IF(AND(D86=$D$12,E86=$S$11),M86*$W$11,IF(AND(D86=$D$12,E86=$S$12),M86*$W$12,IF(AND(D86=$D$12,E86=$S$13),M86*$W$13,IF(AND(D86=$D$12,E86=$S$14),M86*$W$14,IF(AND(D86=$D$12,E86=$S$15),M86*$W$15,IF(AND(D86=$D$12,E86=$S$16),M86*$W$16,IF(AND(D86=$D$13,E86=$S$11),M86*$Y$11,IF(AND(D86=$D$13,E86=$S$12),M86*$Y$12,IF(AND(D86=$D$13,E86=$S$13),M86*$Y$13,IF(AND(D86=$D$13,E86=$S$14),M86*$Y$14,IF(AND(D86=$D$13,E86=$S$15),M86*$Y$15,IF(AND(D86=$D$13,E86=$S$16),M86*$Y$16,IF(AND(D86=$D$14,E86=$S$11),M86*$AA$11,IF(AND(D86=$D$14,E86=$S$12),M86*$AA$12,IF(AND(D86=$D$14,E86=$S$13),M86*$AA$13,IF(AND(D86=$D$14,E86=$S$14),M86*$AA$14,IF(AND(D86=$D$14,E86=$S$15),M86*$AA$15,IF(AND(D86=$D$14,E86=$S$16),M86*$AA$16,IF(AND(D86=$D$15,E86=$S$11),M86*$AC$11,IF(AND(D86=$D$15,E86=$S$12),M86*$AC$12,IF(AND(D86=$D$15,E86=$S$13),M86*$AC$13,IF(AND(D86=$D$15,E86=$S$14),M86*$AC$14,IF(AND(D86=$D$15,E86=$S$15),M86*$AC$15,IF(AND(D86=$D$15,E86=$S$16),M86*$AC$16,IF(AND(D86=$D$16,E86=$S$11),M86*$AE$11,IF(AND(D86=$D$16,E86=$S$12),M86*$AE$12,IF(AND(D86=$D$16,E86=$S$13),M86*$AE$13,IF(AND(D86=$D$16,E86=$S$14),M86*$AE$14,IF(AND(D86=$D$16,E86=$S$15),M86*$AE$15,IF(AND(D86=$D$16,E86=$S$16),M86*$AE$16,IF(AND(D86=$D$17,E86=$S$11),M86*$AG$11,IF(AND(D86=$D$17,E86=$S$12),M86*$AG$12,IF(AND(D86=$D$17,E86=$S$13),M86*$AG$13,IF(AND(D86=$D$17,E86=$S$14),M86*$AG$14,IF(AND(D86=$D$17,E86=$S$15),M86*$AG$15,IF(AND(D86=$D$17,E86=$S$16),M86*$AG$16,0))))))))))))))))))))))))))))))))))))))))))</f>
        <v>0</v>
      </c>
      <c r="N87" s="84">
        <f>M87*K86</f>
        <v>0</v>
      </c>
      <c r="O87" s="84">
        <f>IF(AND(D86=$D$11,E86=$S$11),O86*$U$11,IF(AND(D86=$D$11,E86=$S$12),O86*$U$12,IF(AND(D86=$D$11,E86=$S$13),O86*$U$13,IF(AND(D86=$D$11,E86=$S$14),O86*$U$14,IF(AND(D86=$D$11,E86=$S$15),O86*$U$15,IF(AND(D86=$D$11,E86=$S$16),O86*$U$16,IF(AND(D86=$D$12,E86=$S$11),O86*$W$11,IF(AND(D86=$D$12,E86=$S$12),O86*$W$12,IF(AND(D86=$D$12,E86=$S$13),O86*$W$13,IF(AND(D86=$D$12,E86=$S$14),O86*$W$14,IF(AND(D86=$D$12,E86=$S$15),O86*$W$15,IF(AND(D86=$D$12,E86=$S$16),O86*$W$16,IF(AND(D86=$D$13,E86=$S$11),O86*$Y$11,IF(AND(D86=$D$13,E86=$S$12),O86*$Y$12,IF(AND(D86=$D$13,E86=$S$13),O86*$Y$13,IF(AND(D86=$D$13,E86=$S$14),O86*$Y$14,IF(AND(D86=$D$13,E86=$S$15),O86*$Y$15,IF(AND(D86=$D$13,E86=$S$16),O86*$Y$16,IF(AND(D86=$D$14,E86=$S$11),O86*$AA$11,IF(AND(D86=$D$14,E86=$S$12),O86*$AA$12,IF(AND(D86=$D$14,E86=$S$13),O86*$AA$13,IF(AND(D86=$D$14,E86=$S$14),O86*$AA$14,IF(AND(D86=$D$14,E86=$S$15),O86*$AA$15,IF(AND(D86=$D$14,E86=$S$16),O86*$AA$16,IF(AND(D86=$D$15,E86=$S$11),O86*$AC$11,IF(AND(D86=$D$15,E86=$S$12),O86*$AC$12,IF(AND(D86=$D$15,E86=$S$13),O86*$AC$13,IF(AND(D86=$D$15,E86=$S$14),O86*$AC$14,IF(AND(D86=$D$15,E86=$S$15),O86*$AC$15,IF(AND(D86=$D$15,E86=$S$16),O86*$AC$16,IF(AND(D86=$D$16,E86=$S$11),O86*$AE$11,IF(AND(D86=$D$16,E86=$S$12),O86*$AE$12,IF(AND(D86=$D$16,E86=$S$13),O86*$AE$13,IF(AND(D86=$D$16,E86=$S$14),O86*$AE$14,IF(AND(D86=$D$16,E86=$S$15),O86*$AE$15,IF(AND(D86=$D$16,E86=$S$16),O86*$AE$16,IF(AND(D86=$D$17,E86=$S$11),O86*$AG$11,IF(AND(D86=$D$17,E86=$S$12),O86*$AG$12,IF(AND(D86=$D$17,E86=$S$13),O86*$AG$13,IF(AND(D86=$D$17,E86=$S$14),O86*$AG$14,IF(AND(D86=$D$17,E86=$S$15),O86*$AG$15,IF(AND(D86=$D$17,E86=$S$16),O86*$AG$16,0))))))))))))))))))))))))))))))))))))))))))*K86</f>
        <v>0</v>
      </c>
      <c r="P87" s="153"/>
      <c r="Q87" s="153"/>
      <c r="R87" s="155"/>
      <c r="S87" s="31"/>
      <c r="T87" s="31"/>
      <c r="U87" s="31"/>
      <c r="V87" s="31"/>
      <c r="W87" s="31"/>
      <c r="X87" s="34"/>
      <c r="Y87" s="34"/>
      <c r="Z87" s="32"/>
      <c r="AA87" s="32"/>
      <c r="AB87" s="32"/>
    </row>
    <row r="88" spans="1:28" x14ac:dyDescent="0.3">
      <c r="A88" s="163">
        <v>26</v>
      </c>
      <c r="B88" s="163"/>
      <c r="C88" s="165"/>
      <c r="D88" s="152"/>
      <c r="E88" s="152"/>
      <c r="F88" s="152"/>
      <c r="G88" s="152"/>
      <c r="H88" s="152"/>
      <c r="I88" s="152"/>
      <c r="J88" s="156"/>
      <c r="K88" s="161"/>
      <c r="L88" s="152"/>
      <c r="M88" s="71"/>
      <c r="N88" s="71">
        <f>+M88</f>
        <v>0</v>
      </c>
      <c r="O88" s="71"/>
      <c r="P88" s="152"/>
      <c r="Q88" s="152"/>
      <c r="R88" s="154"/>
      <c r="S88" s="31"/>
      <c r="T88" s="31"/>
      <c r="U88" s="31"/>
      <c r="V88" s="31"/>
      <c r="W88" s="31"/>
      <c r="X88" s="33"/>
      <c r="Y88" s="33"/>
      <c r="Z88" s="32"/>
      <c r="AA88" s="32"/>
      <c r="AB88" s="32"/>
    </row>
    <row r="89" spans="1:28" ht="15" hidden="1" customHeight="1" x14ac:dyDescent="0.3">
      <c r="A89" s="164"/>
      <c r="B89" s="164"/>
      <c r="C89" s="166"/>
      <c r="D89" s="153"/>
      <c r="E89" s="153"/>
      <c r="F89" s="153"/>
      <c r="G89" s="153"/>
      <c r="H89" s="153"/>
      <c r="I89" s="153"/>
      <c r="J89" s="157"/>
      <c r="K89" s="162"/>
      <c r="L89" s="153"/>
      <c r="M89" s="84">
        <f>IF(AND(D88=$D$11,E88=$S$11),M88*$U$11,IF(AND(D88=$D$11,E88=$S$12),M88*$U$12,IF(AND(D88=$D$11,E88=$S$13),M88*$U$13,IF(AND(D88=$D$11,E88=$S$14),M88*$U$14,IF(AND(D88=$D$11,E88=$S$15),M88*$U$15,IF(AND(D88=$D$11,E88=$S$16),M88*$U$16,IF(AND(D88=$D$12,E88=$S$11),M88*$W$11,IF(AND(D88=$D$12,E88=$S$12),M88*$W$12,IF(AND(D88=$D$12,E88=$S$13),M88*$W$13,IF(AND(D88=$D$12,E88=$S$14),M88*$W$14,IF(AND(D88=$D$12,E88=$S$15),M88*$W$15,IF(AND(D88=$D$12,E88=$S$16),M88*$W$16,IF(AND(D88=$D$13,E88=$S$11),M88*$Y$11,IF(AND(D88=$D$13,E88=$S$12),M88*$Y$12,IF(AND(D88=$D$13,E88=$S$13),M88*$Y$13,IF(AND(D88=$D$13,E88=$S$14),M88*$Y$14,IF(AND(D88=$D$13,E88=$S$15),M88*$Y$15,IF(AND(D88=$D$13,E88=$S$16),M88*$Y$16,IF(AND(D88=$D$14,E88=$S$11),M88*$AA$11,IF(AND(D88=$D$14,E88=$S$12),M88*$AA$12,IF(AND(D88=$D$14,E88=$S$13),M88*$AA$13,IF(AND(D88=$D$14,E88=$S$14),M88*$AA$14,IF(AND(D88=$D$14,E88=$S$15),M88*$AA$15,IF(AND(D88=$D$14,E88=$S$16),M88*$AA$16,IF(AND(D88=$D$15,E88=$S$11),M88*$AC$11,IF(AND(D88=$D$15,E88=$S$12),M88*$AC$12,IF(AND(D88=$D$15,E88=$S$13),M88*$AC$13,IF(AND(D88=$D$15,E88=$S$14),M88*$AC$14,IF(AND(D88=$D$15,E88=$S$15),M88*$AC$15,IF(AND(D88=$D$15,E88=$S$16),M88*$AC$16,IF(AND(D88=$D$16,E88=$S$11),M88*$AE$11,IF(AND(D88=$D$16,E88=$S$12),M88*$AE$12,IF(AND(D88=$D$16,E88=$S$13),M88*$AE$13,IF(AND(D88=$D$16,E88=$S$14),M88*$AE$14,IF(AND(D88=$D$16,E88=$S$15),M88*$AE$15,IF(AND(D88=$D$16,E88=$S$16),M88*$AE$16,IF(AND(D88=$D$17,E88=$S$11),M88*$AG$11,IF(AND(D88=$D$17,E88=$S$12),M88*$AG$12,IF(AND(D88=$D$17,E88=$S$13),M88*$AG$13,IF(AND(D88=$D$17,E88=$S$14),M88*$AG$14,IF(AND(D88=$D$17,E88=$S$15),M88*$AG$15,IF(AND(D88=$D$17,E88=$S$16),M88*$AG$16,0))))))))))))))))))))))))))))))))))))))))))</f>
        <v>0</v>
      </c>
      <c r="N89" s="84">
        <f>M89*K88</f>
        <v>0</v>
      </c>
      <c r="O89" s="84">
        <f>IF(AND(D88=$D$11,E88=$S$11),O88*$U$11,IF(AND(D88=$D$11,E88=$S$12),O88*$U$12,IF(AND(D88=$D$11,E88=$S$13),O88*$U$13,IF(AND(D88=$D$11,E88=$S$14),O88*$U$14,IF(AND(D88=$D$11,E88=$S$15),O88*$U$15,IF(AND(D88=$D$11,E88=$S$16),O88*$U$16,IF(AND(D88=$D$12,E88=$S$11),O88*$W$11,IF(AND(D88=$D$12,E88=$S$12),O88*$W$12,IF(AND(D88=$D$12,E88=$S$13),O88*$W$13,IF(AND(D88=$D$12,E88=$S$14),O88*$W$14,IF(AND(D88=$D$12,E88=$S$15),O88*$W$15,IF(AND(D88=$D$12,E88=$S$16),O88*$W$16,IF(AND(D88=$D$13,E88=$S$11),O88*$Y$11,IF(AND(D88=$D$13,E88=$S$12),O88*$Y$12,IF(AND(D88=$D$13,E88=$S$13),O88*$Y$13,IF(AND(D88=$D$13,E88=$S$14),O88*$Y$14,IF(AND(D88=$D$13,E88=$S$15),O88*$Y$15,IF(AND(D88=$D$13,E88=$S$16),O88*$Y$16,IF(AND(D88=$D$14,E88=$S$11),O88*$AA$11,IF(AND(D88=$D$14,E88=$S$12),O88*$AA$12,IF(AND(D88=$D$14,E88=$S$13),O88*$AA$13,IF(AND(D88=$D$14,E88=$S$14),O88*$AA$14,IF(AND(D88=$D$14,E88=$S$15),O88*$AA$15,IF(AND(D88=$D$14,E88=$S$16),O88*$AA$16,IF(AND(D88=$D$15,E88=$S$11),O88*$AC$11,IF(AND(D88=$D$15,E88=$S$12),O88*$AC$12,IF(AND(D88=$D$15,E88=$S$13),O88*$AC$13,IF(AND(D88=$D$15,E88=$S$14),O88*$AC$14,IF(AND(D88=$D$15,E88=$S$15),O88*$AC$15,IF(AND(D88=$D$15,E88=$S$16),O88*$AC$16,IF(AND(D88=$D$16,E88=$S$11),O88*$AE$11,IF(AND(D88=$D$16,E88=$S$12),O88*$AE$12,IF(AND(D88=$D$16,E88=$S$13),O88*$AE$13,IF(AND(D88=$D$16,E88=$S$14),O88*$AE$14,IF(AND(D88=$D$16,E88=$S$15),O88*$AE$15,IF(AND(D88=$D$16,E88=$S$16),O88*$AE$16,IF(AND(D88=$D$17,E88=$S$11),O88*$AG$11,IF(AND(D88=$D$17,E88=$S$12),O88*$AG$12,IF(AND(D88=$D$17,E88=$S$13),O88*$AG$13,IF(AND(D88=$D$17,E88=$S$14),O88*$AG$14,IF(AND(D88=$D$17,E88=$S$15),O88*$AG$15,IF(AND(D88=$D$17,E88=$S$16),O88*$AG$16,0))))))))))))))))))))))))))))))))))))))))))*K88</f>
        <v>0</v>
      </c>
      <c r="P89" s="153"/>
      <c r="Q89" s="153"/>
      <c r="R89" s="155"/>
      <c r="S89" s="31"/>
      <c r="T89" s="31"/>
      <c r="U89" s="31"/>
      <c r="V89" s="31"/>
      <c r="W89" s="31"/>
      <c r="X89" s="34"/>
      <c r="Y89" s="34"/>
      <c r="Z89" s="32"/>
      <c r="AA89" s="32"/>
      <c r="AB89" s="32"/>
    </row>
    <row r="90" spans="1:28" x14ac:dyDescent="0.3">
      <c r="A90" s="163">
        <v>27</v>
      </c>
      <c r="B90" s="163"/>
      <c r="C90" s="165"/>
      <c r="D90" s="152"/>
      <c r="E90" s="152"/>
      <c r="F90" s="152"/>
      <c r="G90" s="152"/>
      <c r="H90" s="152"/>
      <c r="I90" s="152"/>
      <c r="J90" s="156"/>
      <c r="K90" s="161"/>
      <c r="L90" s="152"/>
      <c r="M90" s="71"/>
      <c r="N90" s="71">
        <f>+M90</f>
        <v>0</v>
      </c>
      <c r="O90" s="71"/>
      <c r="P90" s="152"/>
      <c r="Q90" s="152"/>
      <c r="R90" s="154"/>
      <c r="S90" s="31"/>
      <c r="T90" s="31"/>
      <c r="U90" s="31"/>
      <c r="V90" s="31"/>
      <c r="W90" s="31"/>
      <c r="X90" s="33"/>
      <c r="Y90" s="33"/>
      <c r="Z90" s="32"/>
      <c r="AA90" s="32"/>
      <c r="AB90" s="32"/>
    </row>
    <row r="91" spans="1:28" ht="15" hidden="1" customHeight="1" x14ac:dyDescent="0.3">
      <c r="A91" s="164"/>
      <c r="B91" s="164"/>
      <c r="C91" s="166"/>
      <c r="D91" s="153"/>
      <c r="E91" s="153"/>
      <c r="F91" s="153"/>
      <c r="G91" s="153"/>
      <c r="H91" s="153"/>
      <c r="I91" s="153"/>
      <c r="J91" s="157"/>
      <c r="K91" s="162"/>
      <c r="L91" s="153"/>
      <c r="M91" s="84">
        <f>IF(AND(D90=$D$11,E90=$S$11),M90*$U$11,IF(AND(D90=$D$11,E90=$S$12),M90*$U$12,IF(AND(D90=$D$11,E90=$S$13),M90*$U$13,IF(AND(D90=$D$11,E90=$S$14),M90*$U$14,IF(AND(D90=$D$11,E90=$S$15),M90*$U$15,IF(AND(D90=$D$11,E90=$S$16),M90*$U$16,IF(AND(D90=$D$12,E90=$S$11),M90*$W$11,IF(AND(D90=$D$12,E90=$S$12),M90*$W$12,IF(AND(D90=$D$12,E90=$S$13),M90*$W$13,IF(AND(D90=$D$12,E90=$S$14),M90*$W$14,IF(AND(D90=$D$12,E90=$S$15),M90*$W$15,IF(AND(D90=$D$12,E90=$S$16),M90*$W$16,IF(AND(D90=$D$13,E90=$S$11),M90*$Y$11,IF(AND(D90=$D$13,E90=$S$12),M90*$Y$12,IF(AND(D90=$D$13,E90=$S$13),M90*$Y$13,IF(AND(D90=$D$13,E90=$S$14),M90*$Y$14,IF(AND(D90=$D$13,E90=$S$15),M90*$Y$15,IF(AND(D90=$D$13,E90=$S$16),M90*$Y$16,IF(AND(D90=$D$14,E90=$S$11),M90*$AA$11,IF(AND(D90=$D$14,E90=$S$12),M90*$AA$12,IF(AND(D90=$D$14,E90=$S$13),M90*$AA$13,IF(AND(D90=$D$14,E90=$S$14),M90*$AA$14,IF(AND(D90=$D$14,E90=$S$15),M90*$AA$15,IF(AND(D90=$D$14,E90=$S$16),M90*$AA$16,IF(AND(D90=$D$15,E90=$S$11),M90*$AC$11,IF(AND(D90=$D$15,E90=$S$12),M90*$AC$12,IF(AND(D90=$D$15,E90=$S$13),M90*$AC$13,IF(AND(D90=$D$15,E90=$S$14),M90*$AC$14,IF(AND(D90=$D$15,E90=$S$15),M90*$AC$15,IF(AND(D90=$D$15,E90=$S$16),M90*$AC$16,IF(AND(D90=$D$16,E90=$S$11),M90*$AE$11,IF(AND(D90=$D$16,E90=$S$12),M90*$AE$12,IF(AND(D90=$D$16,E90=$S$13),M90*$AE$13,IF(AND(D90=$D$16,E90=$S$14),M90*$AE$14,IF(AND(D90=$D$16,E90=$S$15),M90*$AE$15,IF(AND(D90=$D$16,E90=$S$16),M90*$AE$16,IF(AND(D90=$D$17,E90=$S$11),M90*$AG$11,IF(AND(D90=$D$17,E90=$S$12),M90*$AG$12,IF(AND(D90=$D$17,E90=$S$13),M90*$AG$13,IF(AND(D90=$D$17,E90=$S$14),M90*$AG$14,IF(AND(D90=$D$17,E90=$S$15),M90*$AG$15,IF(AND(D90=$D$17,E90=$S$16),M90*$AG$16,0))))))))))))))))))))))))))))))))))))))))))</f>
        <v>0</v>
      </c>
      <c r="N91" s="84">
        <f>M91*K90</f>
        <v>0</v>
      </c>
      <c r="O91" s="84">
        <f>IF(AND(D90=$D$11,E90=$S$11),O90*$U$11,IF(AND(D90=$D$11,E90=$S$12),O90*$U$12,IF(AND(D90=$D$11,E90=$S$13),O90*$U$13,IF(AND(D90=$D$11,E90=$S$14),O90*$U$14,IF(AND(D90=$D$11,E90=$S$15),O90*$U$15,IF(AND(D90=$D$11,E90=$S$16),O90*$U$16,IF(AND(D90=$D$12,E90=$S$11),O90*$W$11,IF(AND(D90=$D$12,E90=$S$12),O90*$W$12,IF(AND(D90=$D$12,E90=$S$13),O90*$W$13,IF(AND(D90=$D$12,E90=$S$14),O90*$W$14,IF(AND(D90=$D$12,E90=$S$15),O90*$W$15,IF(AND(D90=$D$12,E90=$S$16),O90*$W$16,IF(AND(D90=$D$13,E90=$S$11),O90*$Y$11,IF(AND(D90=$D$13,E90=$S$12),O90*$Y$12,IF(AND(D90=$D$13,E90=$S$13),O90*$Y$13,IF(AND(D90=$D$13,E90=$S$14),O90*$Y$14,IF(AND(D90=$D$13,E90=$S$15),O90*$Y$15,IF(AND(D90=$D$13,E90=$S$16),O90*$Y$16,IF(AND(D90=$D$14,E90=$S$11),O90*$AA$11,IF(AND(D90=$D$14,E90=$S$12),O90*$AA$12,IF(AND(D90=$D$14,E90=$S$13),O90*$AA$13,IF(AND(D90=$D$14,E90=$S$14),O90*$AA$14,IF(AND(D90=$D$14,E90=$S$15),O90*$AA$15,IF(AND(D90=$D$14,E90=$S$16),O90*$AA$16,IF(AND(D90=$D$15,E90=$S$11),O90*$AC$11,IF(AND(D90=$D$15,E90=$S$12),O90*$AC$12,IF(AND(D90=$D$15,E90=$S$13),O90*$AC$13,IF(AND(D90=$D$15,E90=$S$14),O90*$AC$14,IF(AND(D90=$D$15,E90=$S$15),O90*$AC$15,IF(AND(D90=$D$15,E90=$S$16),O90*$AC$16,IF(AND(D90=$D$16,E90=$S$11),O90*$AE$11,IF(AND(D90=$D$16,E90=$S$12),O90*$AE$12,IF(AND(D90=$D$16,E90=$S$13),O90*$AE$13,IF(AND(D90=$D$16,E90=$S$14),O90*$AE$14,IF(AND(D90=$D$16,E90=$S$15),O90*$AE$15,IF(AND(D90=$D$16,E90=$S$16),O90*$AE$16,IF(AND(D90=$D$17,E90=$S$11),O90*$AG$11,IF(AND(D90=$D$17,E90=$S$12),O90*$AG$12,IF(AND(D90=$D$17,E90=$S$13),O90*$AG$13,IF(AND(D90=$D$17,E90=$S$14),O90*$AG$14,IF(AND(D90=$D$17,E90=$S$15),O90*$AG$15,IF(AND(D90=$D$17,E90=$S$16),O90*$AG$16,0))))))))))))))))))))))))))))))))))))))))))*K90</f>
        <v>0</v>
      </c>
      <c r="P91" s="153"/>
      <c r="Q91" s="153"/>
      <c r="R91" s="155"/>
      <c r="S91" s="31"/>
      <c r="T91" s="31"/>
      <c r="U91" s="31"/>
      <c r="V91" s="31"/>
      <c r="W91" s="31"/>
      <c r="X91" s="34"/>
      <c r="Y91" s="34"/>
      <c r="Z91" s="32"/>
      <c r="AA91" s="32"/>
      <c r="AB91" s="32"/>
    </row>
    <row r="92" spans="1:28" x14ac:dyDescent="0.3">
      <c r="A92" s="163">
        <v>28</v>
      </c>
      <c r="B92" s="163"/>
      <c r="C92" s="165"/>
      <c r="D92" s="152"/>
      <c r="E92" s="152"/>
      <c r="F92" s="152"/>
      <c r="G92" s="152"/>
      <c r="H92" s="152"/>
      <c r="I92" s="152"/>
      <c r="J92" s="156"/>
      <c r="K92" s="161"/>
      <c r="L92" s="152"/>
      <c r="M92" s="71"/>
      <c r="N92" s="71"/>
      <c r="O92" s="71"/>
      <c r="P92" s="152"/>
      <c r="Q92" s="152"/>
      <c r="R92" s="154"/>
      <c r="S92" s="31"/>
      <c r="T92" s="31"/>
      <c r="U92" s="31"/>
      <c r="V92" s="31"/>
      <c r="W92" s="31"/>
      <c r="X92" s="33"/>
      <c r="Y92" s="33"/>
      <c r="Z92" s="32"/>
      <c r="AA92" s="32"/>
      <c r="AB92" s="32"/>
    </row>
    <row r="93" spans="1:28" ht="15" hidden="1" customHeight="1" x14ac:dyDescent="0.3">
      <c r="A93" s="164"/>
      <c r="B93" s="164"/>
      <c r="C93" s="166"/>
      <c r="D93" s="153"/>
      <c r="E93" s="153"/>
      <c r="F93" s="153"/>
      <c r="G93" s="153"/>
      <c r="H93" s="153"/>
      <c r="I93" s="153"/>
      <c r="J93" s="157"/>
      <c r="K93" s="162"/>
      <c r="L93" s="153"/>
      <c r="M93" s="84">
        <f>IF(AND(D92=$D$11,E92=$S$11),M92*$U$11,IF(AND(D92=$D$11,E92=$S$12),M92*$U$12,IF(AND(D92=$D$11,E92=$S$13),M92*$U$13,IF(AND(D92=$D$11,E92=$S$14),M92*$U$14,IF(AND(D92=$D$11,E92=$S$15),M92*$U$15,IF(AND(D92=$D$11,E92=$S$16),M92*$U$16,IF(AND(D92=$D$12,E92=$S$11),M92*$W$11,IF(AND(D92=$D$12,E92=$S$12),M92*$W$12,IF(AND(D92=$D$12,E92=$S$13),M92*$W$13,IF(AND(D92=$D$12,E92=$S$14),M92*$W$14,IF(AND(D92=$D$12,E92=$S$15),M92*$W$15,IF(AND(D92=$D$12,E92=$S$16),M92*$W$16,IF(AND(D92=$D$13,E92=$S$11),M92*$Y$11,IF(AND(D92=$D$13,E92=$S$12),M92*$Y$12,IF(AND(D92=$D$13,E92=$S$13),M92*$Y$13,IF(AND(D92=$D$13,E92=$S$14),M92*$Y$14,IF(AND(D92=$D$13,E92=$S$15),M92*$Y$15,IF(AND(D92=$D$13,E92=$S$16),M92*$Y$16,IF(AND(D92=$D$14,E92=$S$11),M92*$AA$11,IF(AND(D92=$D$14,E92=$S$12),M92*$AA$12,IF(AND(D92=$D$14,E92=$S$13),M92*$AA$13,IF(AND(D92=$D$14,E92=$S$14),M92*$AA$14,IF(AND(D92=$D$14,E92=$S$15),M92*$AA$15,IF(AND(D92=$D$14,E92=$S$16),M92*$AA$16,IF(AND(D92=$D$15,E92=$S$11),M92*$AC$11,IF(AND(D92=$D$15,E92=$S$12),M92*$AC$12,IF(AND(D92=$D$15,E92=$S$13),M92*$AC$13,IF(AND(D92=$D$15,E92=$S$14),M92*$AC$14,IF(AND(D92=$D$15,E92=$S$15),M92*$AC$15,IF(AND(D92=$D$15,E92=$S$16),M92*$AC$16,IF(AND(D92=$D$16,E92=$S$11),M92*$AE$11,IF(AND(D92=$D$16,E92=$S$12),M92*$AE$12,IF(AND(D92=$D$16,E92=$S$13),M92*$AE$13,IF(AND(D92=$D$16,E92=$S$14),M92*$AE$14,IF(AND(D92=$D$16,E92=$S$15),M92*$AE$15,IF(AND(D92=$D$16,E92=$S$16),M92*$AE$16,IF(AND(D92=$D$17,E92=$S$11),M92*$AG$11,IF(AND(D92=$D$17,E92=$S$12),M92*$AG$12,IF(AND(D92=$D$17,E92=$S$13),M92*$AG$13,IF(AND(D92=$D$17,E92=$S$14),M92*$AG$14,IF(AND(D92=$D$17,E92=$S$15),M92*$AG$15,IF(AND(D92=$D$17,E92=$S$16),M92*$AG$16,0))))))))))))))))))))))))))))))))))))))))))</f>
        <v>0</v>
      </c>
      <c r="N93" s="84">
        <f>M93*K92</f>
        <v>0</v>
      </c>
      <c r="O93" s="84">
        <f>IF(AND(D92=$D$11,E92=$S$11),O92*$U$11,IF(AND(D92=$D$11,E92=$S$12),O92*$U$12,IF(AND(D92=$D$11,E92=$S$13),O92*$U$13,IF(AND(D92=$D$11,E92=$S$14),O92*$U$14,IF(AND(D92=$D$11,E92=$S$15),O92*$U$15,IF(AND(D92=$D$11,E92=$S$16),O92*$U$16,IF(AND(D92=$D$12,E92=$S$11),O92*$W$11,IF(AND(D92=$D$12,E92=$S$12),O92*$W$12,IF(AND(D92=$D$12,E92=$S$13),O92*$W$13,IF(AND(D92=$D$12,E92=$S$14),O92*$W$14,IF(AND(D92=$D$12,E92=$S$15),O92*$W$15,IF(AND(D92=$D$12,E92=$S$16),O92*$W$16,IF(AND(D92=$D$13,E92=$S$11),O92*$Y$11,IF(AND(D92=$D$13,E92=$S$12),O92*$Y$12,IF(AND(D92=$D$13,E92=$S$13),O92*$Y$13,IF(AND(D92=$D$13,E92=$S$14),O92*$Y$14,IF(AND(D92=$D$13,E92=$S$15),O92*$Y$15,IF(AND(D92=$D$13,E92=$S$16),O92*$Y$16,IF(AND(D92=$D$14,E92=$S$11),O92*$AA$11,IF(AND(D92=$D$14,E92=$S$12),O92*$AA$12,IF(AND(D92=$D$14,E92=$S$13),O92*$AA$13,IF(AND(D92=$D$14,E92=$S$14),O92*$AA$14,IF(AND(D92=$D$14,E92=$S$15),O92*$AA$15,IF(AND(D92=$D$14,E92=$S$16),O92*$AA$16,IF(AND(D92=$D$15,E92=$S$11),O92*$AC$11,IF(AND(D92=$D$15,E92=$S$12),O92*$AC$12,IF(AND(D92=$D$15,E92=$S$13),O92*$AC$13,IF(AND(D92=$D$15,E92=$S$14),O92*$AC$14,IF(AND(D92=$D$15,E92=$S$15),O92*$AC$15,IF(AND(D92=$D$15,E92=$S$16),O92*$AC$16,IF(AND(D92=$D$16,E92=$S$11),O92*$AE$11,IF(AND(D92=$D$16,E92=$S$12),O92*$AE$12,IF(AND(D92=$D$16,E92=$S$13),O92*$AE$13,IF(AND(D92=$D$16,E92=$S$14),O92*$AE$14,IF(AND(D92=$D$16,E92=$S$15),O92*$AE$15,IF(AND(D92=$D$16,E92=$S$16),O92*$AE$16,IF(AND(D92=$D$17,E92=$S$11),O92*$AG$11,IF(AND(D92=$D$17,E92=$S$12),O92*$AG$12,IF(AND(D92=$D$17,E92=$S$13),O92*$AG$13,IF(AND(D92=$D$17,E92=$S$14),O92*$AG$14,IF(AND(D92=$D$17,E92=$S$15),O92*$AG$15,IF(AND(D92=$D$17,E92=$S$16),O92*$AG$16,0))))))))))))))))))))))))))))))))))))))))))*K92</f>
        <v>0</v>
      </c>
      <c r="P93" s="153"/>
      <c r="Q93" s="153"/>
      <c r="R93" s="155"/>
      <c r="S93" s="31"/>
      <c r="T93" s="31"/>
      <c r="U93" s="31"/>
      <c r="V93" s="31"/>
      <c r="W93" s="31"/>
      <c r="X93" s="34"/>
      <c r="Y93" s="34"/>
      <c r="Z93" s="32"/>
      <c r="AA93" s="32"/>
      <c r="AB93" s="32"/>
    </row>
    <row r="94" spans="1:28" x14ac:dyDescent="0.3">
      <c r="A94" s="163">
        <v>29</v>
      </c>
      <c r="B94" s="163"/>
      <c r="C94" s="165"/>
      <c r="D94" s="152"/>
      <c r="E94" s="152"/>
      <c r="F94" s="152"/>
      <c r="G94" s="152"/>
      <c r="H94" s="152"/>
      <c r="I94" s="152"/>
      <c r="J94" s="156"/>
      <c r="K94" s="161"/>
      <c r="L94" s="154"/>
      <c r="M94" s="71"/>
      <c r="N94" s="71"/>
      <c r="O94" s="71"/>
      <c r="P94" s="152"/>
      <c r="Q94" s="152"/>
      <c r="R94" s="154"/>
      <c r="S94" s="31"/>
      <c r="T94" s="31"/>
      <c r="U94" s="31"/>
      <c r="V94" s="31"/>
      <c r="W94" s="31"/>
      <c r="X94" s="33"/>
      <c r="Y94" s="33"/>
      <c r="Z94" s="32"/>
      <c r="AA94" s="32"/>
      <c r="AB94" s="32"/>
    </row>
    <row r="95" spans="1:28" ht="15" hidden="1" customHeight="1" x14ac:dyDescent="0.3">
      <c r="A95" s="164"/>
      <c r="B95" s="164"/>
      <c r="C95" s="166"/>
      <c r="D95" s="153"/>
      <c r="E95" s="153"/>
      <c r="F95" s="153"/>
      <c r="G95" s="153"/>
      <c r="H95" s="153"/>
      <c r="I95" s="153"/>
      <c r="J95" s="157"/>
      <c r="K95" s="162"/>
      <c r="L95" s="155"/>
      <c r="M95" s="84">
        <f>IF(AND(D94=$D$11,E94=$S$11),M94*$U$11,IF(AND(D94=$D$11,E94=$S$12),M94*$U$12,IF(AND(D94=$D$11,E94=$S$13),M94*$U$13,IF(AND(D94=$D$11,E94=$S$14),M94*$U$14,IF(AND(D94=$D$11,E94=$S$15),M94*$U$15,IF(AND(D94=$D$11,E94=$S$16),M94*$U$16,IF(AND(D94=$D$12,E94=$S$11),M94*$W$11,IF(AND(D94=$D$12,E94=$S$12),M94*$W$12,IF(AND(D94=$D$12,E94=$S$13),M94*$W$13,IF(AND(D94=$D$12,E94=$S$14),M94*$W$14,IF(AND(D94=$D$12,E94=$S$15),M94*$W$15,IF(AND(D94=$D$12,E94=$S$16),M94*$W$16,IF(AND(D94=$D$13,E94=$S$11),M94*$Y$11,IF(AND(D94=$D$13,E94=$S$12),M94*$Y$12,IF(AND(D94=$D$13,E94=$S$13),M94*$Y$13,IF(AND(D94=$D$13,E94=$S$14),M94*$Y$14,IF(AND(D94=$D$13,E94=$S$15),M94*$Y$15,IF(AND(D94=$D$13,E94=$S$16),M94*$Y$16,IF(AND(D94=$D$14,E94=$S$11),M94*$AA$11,IF(AND(D94=$D$14,E94=$S$12),M94*$AA$12,IF(AND(D94=$D$14,E94=$S$13),M94*$AA$13,IF(AND(D94=$D$14,E94=$S$14),M94*$AA$14,IF(AND(D94=$D$14,E94=$S$15),M94*$AA$15,IF(AND(D94=$D$14,E94=$S$16),M94*$AA$16,IF(AND(D94=$D$15,E94=$S$11),M94*$AC$11,IF(AND(D94=$D$15,E94=$S$12),M94*$AC$12,IF(AND(D94=$D$15,E94=$S$13),M94*$AC$13,IF(AND(D94=$D$15,E94=$S$14),M94*$AC$14,IF(AND(D94=$D$15,E94=$S$15),M94*$AC$15,IF(AND(D94=$D$15,E94=$S$16),M94*$AC$16,IF(AND(D94=$D$16,E94=$S$11),M94*$AE$11,IF(AND(D94=$D$16,E94=$S$12),M94*$AE$12,IF(AND(D94=$D$16,E94=$S$13),M94*$AE$13,IF(AND(D94=$D$16,E94=$S$14),M94*$AE$14,IF(AND(D94=$D$16,E94=$S$15),M94*$AE$15,IF(AND(D94=$D$16,E94=$S$16),M94*$AE$16,IF(AND(D94=$D$17,E94=$S$11),M94*$AG$11,IF(AND(D94=$D$17,E94=$S$12),M94*$AG$12,IF(AND(D94=$D$17,E94=$S$13),M94*$AG$13,IF(AND(D94=$D$17,E94=$S$14),M94*$AG$14,IF(AND(D94=$D$17,E94=$S$15),M94*$AG$15,IF(AND(D94=$D$17,E94=$S$16),M94*$AG$16,0))))))))))))))))))))))))))))))))))))))))))</f>
        <v>0</v>
      </c>
      <c r="N95" s="84">
        <f>M95*K94</f>
        <v>0</v>
      </c>
      <c r="O95" s="84">
        <f>IF(AND(D94=$D$11,E94=$S$11),O94*$U$11,IF(AND(D94=$D$11,E94=$S$12),O94*$U$12,IF(AND(D94=$D$11,E94=$S$13),O94*$U$13,IF(AND(D94=$D$11,E94=$S$14),O94*$U$14,IF(AND(D94=$D$11,E94=$S$15),O94*$U$15,IF(AND(D94=$D$11,E94=$S$16),O94*$U$16,IF(AND(D94=$D$12,E94=$S$11),O94*$W$11,IF(AND(D94=$D$12,E94=$S$12),O94*$W$12,IF(AND(D94=$D$12,E94=$S$13),O94*$W$13,IF(AND(D94=$D$12,E94=$S$14),O94*$W$14,IF(AND(D94=$D$12,E94=$S$15),O94*$W$15,IF(AND(D94=$D$12,E94=$S$16),O94*$W$16,IF(AND(D94=$D$13,E94=$S$11),O94*$Y$11,IF(AND(D94=$D$13,E94=$S$12),O94*$Y$12,IF(AND(D94=$D$13,E94=$S$13),O94*$Y$13,IF(AND(D94=$D$13,E94=$S$14),O94*$Y$14,IF(AND(D94=$D$13,E94=$S$15),O94*$Y$15,IF(AND(D94=$D$13,E94=$S$16),O94*$Y$16,IF(AND(D94=$D$14,E94=$S$11),O94*$AA$11,IF(AND(D94=$D$14,E94=$S$12),O94*$AA$12,IF(AND(D94=$D$14,E94=$S$13),O94*$AA$13,IF(AND(D94=$D$14,E94=$S$14),O94*$AA$14,IF(AND(D94=$D$14,E94=$S$15),O94*$AA$15,IF(AND(D94=$D$14,E94=$S$16),O94*$AA$16,IF(AND(D94=$D$15,E94=$S$11),O94*$AC$11,IF(AND(D94=$D$15,E94=$S$12),O94*$AC$12,IF(AND(D94=$D$15,E94=$S$13),O94*$AC$13,IF(AND(D94=$D$15,E94=$S$14),O94*$AC$14,IF(AND(D94=$D$15,E94=$S$15),O94*$AC$15,IF(AND(D94=$D$15,E94=$S$16),O94*$AC$16,IF(AND(D94=$D$16,E94=$S$11),O94*$AE$11,IF(AND(D94=$D$16,E94=$S$12),O94*$AE$12,IF(AND(D94=$D$16,E94=$S$13),O94*$AE$13,IF(AND(D94=$D$16,E94=$S$14),O94*$AE$14,IF(AND(D94=$D$16,E94=$S$15),O94*$AE$15,IF(AND(D94=$D$16,E94=$S$16),O94*$AE$16,IF(AND(D94=$D$17,E94=$S$11),O94*$AG$11,IF(AND(D94=$D$17,E94=$S$12),O94*$AG$12,IF(AND(D94=$D$17,E94=$S$13),O94*$AG$13,IF(AND(D94=$D$17,E94=$S$14),O94*$AG$14,IF(AND(D94=$D$17,E94=$S$15),O94*$AG$15,IF(AND(D94=$D$17,E94=$S$16),O94*$AG$16,0))))))))))))))))))))))))))))))))))))))))))*K94</f>
        <v>0</v>
      </c>
      <c r="P95" s="153"/>
      <c r="Q95" s="153"/>
      <c r="R95" s="155"/>
      <c r="S95" s="31"/>
      <c r="T95" s="31"/>
      <c r="U95" s="31"/>
      <c r="V95" s="31"/>
      <c r="W95" s="31"/>
      <c r="X95" s="34"/>
      <c r="Y95" s="34"/>
      <c r="Z95" s="32"/>
      <c r="AA95" s="32"/>
      <c r="AB95" s="32"/>
    </row>
    <row r="96" spans="1:28" x14ac:dyDescent="0.3">
      <c r="A96" s="163">
        <v>30</v>
      </c>
      <c r="B96" s="163"/>
      <c r="C96" s="165"/>
      <c r="D96" s="152"/>
      <c r="E96" s="152"/>
      <c r="F96" s="152"/>
      <c r="G96" s="152"/>
      <c r="H96" s="152"/>
      <c r="I96" s="152"/>
      <c r="J96" s="156"/>
      <c r="K96" s="161"/>
      <c r="L96" s="154"/>
      <c r="M96" s="71"/>
      <c r="N96" s="71"/>
      <c r="O96" s="71"/>
      <c r="P96" s="152"/>
      <c r="Q96" s="152"/>
      <c r="R96" s="154"/>
      <c r="S96" s="31"/>
      <c r="T96" s="31"/>
      <c r="U96" s="31"/>
      <c r="V96" s="31"/>
      <c r="W96" s="31"/>
      <c r="X96" s="33"/>
      <c r="Y96" s="33"/>
      <c r="Z96" s="32"/>
      <c r="AA96" s="32"/>
      <c r="AB96" s="32"/>
    </row>
    <row r="97" spans="1:28" ht="15" hidden="1" customHeight="1" x14ac:dyDescent="0.3">
      <c r="A97" s="164"/>
      <c r="B97" s="164"/>
      <c r="C97" s="166"/>
      <c r="D97" s="153"/>
      <c r="E97" s="153"/>
      <c r="F97" s="153"/>
      <c r="G97" s="153"/>
      <c r="H97" s="153"/>
      <c r="I97" s="153"/>
      <c r="J97" s="157"/>
      <c r="K97" s="162"/>
      <c r="L97" s="155"/>
      <c r="M97" s="84">
        <f>IF(AND(D96=$D$11,E96=$S$11),M96*$U$11,IF(AND(D96=$D$11,E96=$S$12),M96*$U$12,IF(AND(D96=$D$11,E96=$S$13),M96*$U$13,IF(AND(D96=$D$11,E96=$S$14),M96*$U$14,IF(AND(D96=$D$11,E96=$S$15),M96*$U$15,IF(AND(D96=$D$11,E96=$S$16),M96*$U$16,IF(AND(D96=$D$12,E96=$S$11),M96*$W$11,IF(AND(D96=$D$12,E96=$S$12),M96*$W$12,IF(AND(D96=$D$12,E96=$S$13),M96*$W$13,IF(AND(D96=$D$12,E96=$S$14),M96*$W$14,IF(AND(D96=$D$12,E96=$S$15),M96*$W$15,IF(AND(D96=$D$12,E96=$S$16),M96*$W$16,IF(AND(D96=$D$13,E96=$S$11),M96*$Y$11,IF(AND(D96=$D$13,E96=$S$12),M96*$Y$12,IF(AND(D96=$D$13,E96=$S$13),M96*$Y$13,IF(AND(D96=$D$13,E96=$S$14),M96*$Y$14,IF(AND(D96=$D$13,E96=$S$15),M96*$Y$15,IF(AND(D96=$D$13,E96=$S$16),M96*$Y$16,IF(AND(D96=$D$14,E96=$S$11),M96*$AA$11,IF(AND(D96=$D$14,E96=$S$12),M96*$AA$12,IF(AND(D96=$D$14,E96=$S$13),M96*$AA$13,IF(AND(D96=$D$14,E96=$S$14),M96*$AA$14,IF(AND(D96=$D$14,E96=$S$15),M96*$AA$15,IF(AND(D96=$D$14,E96=$S$16),M96*$AA$16,IF(AND(D96=$D$15,E96=$S$11),M96*$AC$11,IF(AND(D96=$D$15,E96=$S$12),M96*$AC$12,IF(AND(D96=$D$15,E96=$S$13),M96*$AC$13,IF(AND(D96=$D$15,E96=$S$14),M96*$AC$14,IF(AND(D96=$D$15,E96=$S$15),M96*$AC$15,IF(AND(D96=$D$15,E96=$S$16),M96*$AC$16,IF(AND(D96=$D$16,E96=$S$11),M96*$AE$11,IF(AND(D96=$D$16,E96=$S$12),M96*$AE$12,IF(AND(D96=$D$16,E96=$S$13),M96*$AE$13,IF(AND(D96=$D$16,E96=$S$14),M96*$AE$14,IF(AND(D96=$D$16,E96=$S$15),M96*$AE$15,IF(AND(D96=$D$16,E96=$S$16),M96*$AE$16,IF(AND(D96=$D$17,E96=$S$11),M96*$AG$11,IF(AND(D96=$D$17,E96=$S$12),M96*$AG$12,IF(AND(D96=$D$17,E96=$S$13),M96*$AG$13,IF(AND(D96=$D$17,E96=$S$14),M96*$AG$14,IF(AND(D96=$D$17,E96=$S$15),M96*$AG$15,IF(AND(D96=$D$17,E96=$S$16),M96*$AG$16,0))))))))))))))))))))))))))))))))))))))))))</f>
        <v>0</v>
      </c>
      <c r="N97" s="84">
        <f>M97*K96</f>
        <v>0</v>
      </c>
      <c r="O97" s="84">
        <f>IF(AND(D96=$D$11,E96=$S$11),O96*$U$11,IF(AND(D96=$D$11,E96=$S$12),O96*$U$12,IF(AND(D96=$D$11,E96=$S$13),O96*$U$13,IF(AND(D96=$D$11,E96=$S$14),O96*$U$14,IF(AND(D96=$D$11,E96=$S$15),O96*$U$15,IF(AND(D96=$D$11,E96=$S$16),O96*$U$16,IF(AND(D96=$D$12,E96=$S$11),O96*$W$11,IF(AND(D96=$D$12,E96=$S$12),O96*$W$12,IF(AND(D96=$D$12,E96=$S$13),O96*$W$13,IF(AND(D96=$D$12,E96=$S$14),O96*$W$14,IF(AND(D96=$D$12,E96=$S$15),O96*$W$15,IF(AND(D96=$D$12,E96=$S$16),O96*$W$16,IF(AND(D96=$D$13,E96=$S$11),O96*$Y$11,IF(AND(D96=$D$13,E96=$S$12),O96*$Y$12,IF(AND(D96=$D$13,E96=$S$13),O96*$Y$13,IF(AND(D96=$D$13,E96=$S$14),O96*$Y$14,IF(AND(D96=$D$13,E96=$S$15),O96*$Y$15,IF(AND(D96=$D$13,E96=$S$16),O96*$Y$16,IF(AND(D96=$D$14,E96=$S$11),O96*$AA$11,IF(AND(D96=$D$14,E96=$S$12),O96*$AA$12,IF(AND(D96=$D$14,E96=$S$13),O96*$AA$13,IF(AND(D96=$D$14,E96=$S$14),O96*$AA$14,IF(AND(D96=$D$14,E96=$S$15),O96*$AA$15,IF(AND(D96=$D$14,E96=$S$16),O96*$AA$16,IF(AND(D96=$D$15,E96=$S$11),O96*$AC$11,IF(AND(D96=$D$15,E96=$S$12),O96*$AC$12,IF(AND(D96=$D$15,E96=$S$13),O96*$AC$13,IF(AND(D96=$D$15,E96=$S$14),O96*$AC$14,IF(AND(D96=$D$15,E96=$S$15),O96*$AC$15,IF(AND(D96=$D$15,E96=$S$16),O96*$AC$16,IF(AND(D96=$D$16,E96=$S$11),O96*$AE$11,IF(AND(D96=$D$16,E96=$S$12),O96*$AE$12,IF(AND(D96=$D$16,E96=$S$13),O96*$AE$13,IF(AND(D96=$D$16,E96=$S$14),O96*$AE$14,IF(AND(D96=$D$16,E96=$S$15),O96*$AE$15,IF(AND(D96=$D$16,E96=$S$16),O96*$AE$16,IF(AND(D96=$D$17,E96=$S$11),O96*$AG$11,IF(AND(D96=$D$17,E96=$S$12),O96*$AG$12,IF(AND(D96=$D$17,E96=$S$13),O96*$AG$13,IF(AND(D96=$D$17,E96=$S$14),O96*$AG$14,IF(AND(D96=$D$17,E96=$S$15),O96*$AG$15,IF(AND(D96=$D$17,E96=$S$16),O96*$AG$16,0))))))))))))))))))))))))))))))))))))))))))*K96</f>
        <v>0</v>
      </c>
      <c r="P97" s="160"/>
      <c r="Q97" s="153"/>
      <c r="R97" s="155"/>
      <c r="S97" s="31"/>
      <c r="T97" s="31"/>
      <c r="U97" s="31"/>
      <c r="V97" s="31"/>
      <c r="W97" s="31"/>
      <c r="X97" s="34"/>
      <c r="Y97" s="34"/>
      <c r="Z97" s="32"/>
      <c r="AA97" s="32"/>
      <c r="AB97" s="32"/>
    </row>
    <row r="98" spans="1:28" ht="8.25" customHeight="1" x14ac:dyDescent="0.3">
      <c r="A98" s="35"/>
      <c r="B98" s="35"/>
      <c r="C98" s="35"/>
      <c r="D98" s="35"/>
      <c r="E98" s="35"/>
      <c r="F98" s="35"/>
      <c r="G98" s="35"/>
      <c r="H98" s="35"/>
      <c r="I98" s="35"/>
      <c r="J98" s="35"/>
      <c r="K98" s="35"/>
      <c r="L98" s="35"/>
      <c r="M98" s="35"/>
      <c r="N98" s="35"/>
      <c r="O98" s="35"/>
      <c r="P98" s="35"/>
      <c r="Q98" s="35"/>
      <c r="R98" s="35"/>
      <c r="S98" s="16"/>
      <c r="T98" s="16"/>
      <c r="U98" s="16"/>
      <c r="V98" s="16"/>
      <c r="W98" s="16"/>
      <c r="X98" s="16"/>
      <c r="Y98" s="16"/>
      <c r="Z98" s="16"/>
      <c r="AA98" s="16"/>
      <c r="AB98" s="16"/>
    </row>
    <row r="99" spans="1:28" x14ac:dyDescent="0.3">
      <c r="A99" s="17" t="s">
        <v>44</v>
      </c>
      <c r="B99" s="17"/>
      <c r="M99" s="37">
        <f>+M39+M41+M43+M45+M47+M49+M51+M53+M55+M57+M59+M61+M63+M65+M67+M69+M71+M73+M75+M77+M79+M81+M83+M85+M87+M89+M91+M93+M95+M97</f>
        <v>0</v>
      </c>
      <c r="N99" s="38">
        <f>+N39+N41+N43+N45+N47+N49+N51+N53+N55+N57+N59+N61+N63+N65+N67+N69+N71+N73+N75+N77+N79+N81+N83+N85+N87+N89+N91+N93+N95+N97</f>
        <v>0</v>
      </c>
      <c r="O99" s="38">
        <f>+O39+O41+O43+O45+O47+O49+O51+O53+O55+O57+O59+O61+O63+O65+O67+O69+O71+O73+O75+O77+O79+O81+O83+O85+O87+O89+O91+O93+O95+O97</f>
        <v>0</v>
      </c>
      <c r="S99" s="16"/>
      <c r="T99" s="16"/>
      <c r="U99" s="16"/>
      <c r="V99" s="16"/>
      <c r="W99" s="16"/>
      <c r="X99" s="16"/>
      <c r="Y99" s="16"/>
      <c r="Z99" s="16"/>
      <c r="AA99" s="16"/>
      <c r="AB99" s="16"/>
    </row>
    <row r="100" spans="1:28" x14ac:dyDescent="0.3">
      <c r="S100" s="16"/>
      <c r="T100" s="16"/>
      <c r="U100" s="16"/>
      <c r="V100" s="16"/>
      <c r="W100" s="16"/>
      <c r="X100" s="16"/>
      <c r="Y100" s="16"/>
      <c r="Z100" s="16"/>
      <c r="AA100" s="16"/>
      <c r="AB100" s="16"/>
    </row>
    <row r="101" spans="1:28" x14ac:dyDescent="0.3">
      <c r="S101" s="16"/>
      <c r="T101" s="16"/>
      <c r="U101" s="16"/>
      <c r="V101" s="16"/>
      <c r="W101" s="16"/>
      <c r="X101" s="16"/>
      <c r="Y101" s="16"/>
      <c r="Z101" s="16"/>
      <c r="AA101" s="16"/>
      <c r="AB101" s="16"/>
    </row>
    <row r="102" spans="1:28" x14ac:dyDescent="0.3">
      <c r="S102" s="16"/>
      <c r="T102" s="16"/>
      <c r="U102" s="16"/>
      <c r="V102" s="16"/>
      <c r="W102" s="16"/>
      <c r="X102" s="16"/>
      <c r="Y102" s="16"/>
      <c r="Z102" s="16"/>
      <c r="AA102" s="16"/>
      <c r="AB102" s="16"/>
    </row>
    <row r="103" spans="1:28" x14ac:dyDescent="0.3">
      <c r="S103" s="16"/>
      <c r="T103" s="16"/>
      <c r="U103" s="16"/>
      <c r="V103" s="16"/>
      <c r="W103" s="16"/>
      <c r="X103" s="16"/>
      <c r="Y103" s="16"/>
      <c r="Z103" s="16"/>
      <c r="AA103" s="16"/>
      <c r="AB103" s="16"/>
    </row>
    <row r="104" spans="1:28" x14ac:dyDescent="0.3">
      <c r="S104" s="16"/>
      <c r="T104" s="16"/>
      <c r="U104" s="16"/>
      <c r="V104" s="16"/>
      <c r="W104" s="16"/>
      <c r="X104" s="16"/>
      <c r="Y104" s="16"/>
      <c r="Z104" s="16"/>
      <c r="AA104" s="16"/>
      <c r="AB104" s="16"/>
    </row>
    <row r="105" spans="1:28" x14ac:dyDescent="0.3">
      <c r="M105" s="36"/>
      <c r="S105" s="16"/>
      <c r="T105" s="16"/>
      <c r="U105" s="16"/>
      <c r="V105" s="16"/>
      <c r="W105" s="16"/>
      <c r="X105" s="16"/>
      <c r="Y105" s="16"/>
      <c r="Z105" s="16"/>
      <c r="AA105" s="16"/>
      <c r="AB105" s="16"/>
    </row>
    <row r="106" spans="1:28" hidden="1" x14ac:dyDescent="0.3">
      <c r="S106" s="16"/>
      <c r="T106" s="16"/>
      <c r="U106" s="16"/>
      <c r="V106" s="16"/>
      <c r="W106" s="16"/>
      <c r="X106" s="16"/>
      <c r="Y106" s="16"/>
      <c r="Z106" s="16"/>
      <c r="AA106" s="16"/>
      <c r="AB106" s="16"/>
    </row>
    <row r="107" spans="1:28" x14ac:dyDescent="0.3">
      <c r="S107" s="16"/>
      <c r="T107" s="16"/>
      <c r="U107" s="16"/>
      <c r="V107" s="16"/>
      <c r="W107" s="16"/>
      <c r="X107" s="16"/>
      <c r="Y107" s="16"/>
      <c r="Z107" s="16"/>
      <c r="AA107" s="16"/>
      <c r="AB107" s="16"/>
    </row>
    <row r="108" spans="1:28" x14ac:dyDescent="0.3">
      <c r="S108" s="16"/>
      <c r="T108" s="16"/>
      <c r="U108" s="16"/>
      <c r="V108" s="16"/>
      <c r="W108" s="16"/>
      <c r="X108" s="16"/>
      <c r="Y108" s="16"/>
      <c r="Z108" s="16"/>
      <c r="AA108" s="16"/>
      <c r="AB108" s="16"/>
    </row>
    <row r="109" spans="1:28" x14ac:dyDescent="0.3">
      <c r="S109" s="16"/>
      <c r="T109" s="16"/>
      <c r="U109" s="16"/>
      <c r="V109" s="16"/>
      <c r="W109" s="16"/>
      <c r="X109" s="16"/>
      <c r="Y109" s="16"/>
      <c r="Z109" s="16"/>
      <c r="AA109" s="16"/>
      <c r="AB109" s="16"/>
    </row>
    <row r="110" spans="1:28" x14ac:dyDescent="0.3">
      <c r="S110" s="16"/>
      <c r="T110" s="16"/>
      <c r="U110" s="16"/>
      <c r="V110" s="16"/>
      <c r="W110" s="16"/>
      <c r="X110" s="16"/>
      <c r="Y110" s="16"/>
      <c r="Z110" s="16"/>
      <c r="AA110" s="16"/>
      <c r="AB110" s="16"/>
    </row>
    <row r="111" spans="1:28" x14ac:dyDescent="0.3">
      <c r="S111" s="16"/>
      <c r="T111" s="16"/>
      <c r="U111" s="16"/>
      <c r="V111" s="16"/>
      <c r="W111" s="16"/>
      <c r="X111" s="16"/>
      <c r="Y111" s="16"/>
      <c r="Z111" s="16"/>
      <c r="AA111" s="16"/>
      <c r="AB111" s="16"/>
    </row>
    <row r="112" spans="1:28" x14ac:dyDescent="0.3">
      <c r="S112" s="16"/>
      <c r="T112" s="16"/>
      <c r="U112" s="16"/>
      <c r="V112" s="16"/>
      <c r="W112" s="16"/>
      <c r="X112" s="16"/>
      <c r="Y112" s="16"/>
      <c r="Z112" s="16"/>
      <c r="AA112" s="16"/>
      <c r="AB112" s="16"/>
    </row>
    <row r="113" spans="19:28" x14ac:dyDescent="0.3">
      <c r="S113" s="16"/>
      <c r="T113" s="16"/>
      <c r="U113" s="16"/>
      <c r="V113" s="16"/>
      <c r="W113" s="16"/>
      <c r="X113" s="16"/>
      <c r="Y113" s="16"/>
      <c r="Z113" s="16"/>
      <c r="AA113" s="16"/>
      <c r="AB113" s="16"/>
    </row>
    <row r="114" spans="19:28" x14ac:dyDescent="0.3">
      <c r="S114" s="16"/>
      <c r="T114" s="16"/>
      <c r="U114" s="16"/>
      <c r="V114" s="16"/>
      <c r="W114" s="16"/>
      <c r="X114" s="16"/>
      <c r="Y114" s="16"/>
      <c r="Z114" s="16"/>
      <c r="AA114" s="16"/>
      <c r="AB114" s="16"/>
    </row>
    <row r="115" spans="19:28" x14ac:dyDescent="0.3">
      <c r="S115" s="16"/>
      <c r="T115" s="16"/>
      <c r="U115" s="16"/>
      <c r="V115" s="16"/>
      <c r="W115" s="16"/>
      <c r="X115" s="16"/>
      <c r="Y115" s="16"/>
      <c r="Z115" s="16"/>
      <c r="AA115" s="16"/>
      <c r="AB115" s="16"/>
    </row>
    <row r="116" spans="19:28" x14ac:dyDescent="0.3">
      <c r="S116" s="16"/>
      <c r="T116" s="16"/>
      <c r="U116" s="16"/>
      <c r="V116" s="16"/>
      <c r="W116" s="16"/>
      <c r="X116" s="16"/>
      <c r="Y116" s="16"/>
      <c r="Z116" s="16"/>
      <c r="AA116" s="16"/>
      <c r="AB116" s="16"/>
    </row>
    <row r="117" spans="19:28" x14ac:dyDescent="0.3">
      <c r="S117" s="16"/>
      <c r="T117" s="16"/>
      <c r="U117" s="16"/>
      <c r="V117" s="16"/>
      <c r="W117" s="16"/>
      <c r="X117" s="16"/>
      <c r="Y117" s="16"/>
      <c r="Z117" s="16"/>
      <c r="AA117" s="16"/>
      <c r="AB117" s="16"/>
    </row>
    <row r="118" spans="19:28" x14ac:dyDescent="0.3">
      <c r="S118" s="16"/>
      <c r="T118" s="16"/>
      <c r="U118" s="16"/>
      <c r="V118" s="16"/>
      <c r="W118" s="16"/>
      <c r="X118" s="16"/>
      <c r="Y118" s="16"/>
      <c r="Z118" s="16"/>
      <c r="AA118" s="16"/>
      <c r="AB118" s="16"/>
    </row>
    <row r="119" spans="19:28" x14ac:dyDescent="0.3">
      <c r="S119" s="16"/>
      <c r="T119" s="16"/>
      <c r="U119" s="16"/>
      <c r="V119" s="16"/>
      <c r="W119" s="16"/>
      <c r="X119" s="16"/>
      <c r="Y119" s="16"/>
      <c r="Z119" s="16"/>
      <c r="AA119" s="16"/>
      <c r="AB119" s="16"/>
    </row>
    <row r="120" spans="19:28" x14ac:dyDescent="0.3">
      <c r="S120" s="16"/>
      <c r="T120" s="16"/>
      <c r="U120" s="16"/>
      <c r="V120" s="16"/>
      <c r="W120" s="16"/>
      <c r="X120" s="16"/>
      <c r="Y120" s="16"/>
      <c r="Z120" s="16"/>
      <c r="AA120" s="16"/>
      <c r="AB120" s="16"/>
    </row>
    <row r="121" spans="19:28" x14ac:dyDescent="0.3">
      <c r="S121" s="16"/>
      <c r="T121" s="16"/>
      <c r="U121" s="16"/>
      <c r="V121" s="16"/>
      <c r="W121" s="16"/>
      <c r="X121" s="16"/>
      <c r="Y121" s="16"/>
      <c r="Z121" s="16"/>
      <c r="AA121" s="16"/>
      <c r="AB121" s="16"/>
    </row>
    <row r="122" spans="19:28" x14ac:dyDescent="0.3">
      <c r="S122" s="16"/>
      <c r="T122" s="16"/>
      <c r="U122" s="16"/>
      <c r="V122" s="16"/>
      <c r="W122" s="16"/>
      <c r="X122" s="16"/>
      <c r="Y122" s="16"/>
      <c r="Z122" s="16"/>
      <c r="AA122" s="16"/>
      <c r="AB122" s="16"/>
    </row>
    <row r="123" spans="19:28" x14ac:dyDescent="0.3">
      <c r="S123" s="16"/>
      <c r="T123" s="16"/>
      <c r="U123" s="16"/>
      <c r="V123" s="16"/>
      <c r="W123" s="16"/>
      <c r="X123" s="16"/>
      <c r="Y123" s="16"/>
      <c r="Z123" s="16"/>
      <c r="AA123" s="16"/>
      <c r="AB123" s="16"/>
    </row>
    <row r="124" spans="19:28" x14ac:dyDescent="0.3">
      <c r="S124" s="16"/>
      <c r="T124" s="16"/>
      <c r="U124" s="16"/>
      <c r="V124" s="16"/>
      <c r="W124" s="16"/>
      <c r="X124" s="16"/>
      <c r="Y124" s="16"/>
      <c r="Z124" s="16"/>
      <c r="AA124" s="16"/>
      <c r="AB124" s="16"/>
    </row>
    <row r="125" spans="19:28" x14ac:dyDescent="0.3">
      <c r="S125" s="16"/>
      <c r="T125" s="16"/>
      <c r="U125" s="16"/>
      <c r="V125" s="16"/>
      <c r="W125" s="16"/>
      <c r="X125" s="16"/>
      <c r="Y125" s="16"/>
      <c r="Z125" s="16"/>
      <c r="AA125" s="16"/>
      <c r="AB125" s="16"/>
    </row>
    <row r="126" spans="19:28" x14ac:dyDescent="0.3">
      <c r="S126" s="16"/>
      <c r="T126" s="16"/>
      <c r="U126" s="16"/>
      <c r="V126" s="16"/>
      <c r="W126" s="16"/>
      <c r="X126" s="16"/>
      <c r="Y126" s="16"/>
      <c r="Z126" s="16"/>
      <c r="AA126" s="16"/>
      <c r="AB126" s="16"/>
    </row>
    <row r="127" spans="19:28" x14ac:dyDescent="0.3">
      <c r="S127" s="16"/>
      <c r="T127" s="16"/>
      <c r="U127" s="16"/>
      <c r="V127" s="16"/>
      <c r="W127" s="16"/>
      <c r="X127" s="16"/>
      <c r="Y127" s="16"/>
      <c r="Z127" s="16"/>
      <c r="AA127" s="16"/>
      <c r="AB127" s="16"/>
    </row>
    <row r="128" spans="19:28" x14ac:dyDescent="0.3">
      <c r="S128" s="16"/>
      <c r="T128" s="16"/>
      <c r="U128" s="16"/>
      <c r="V128" s="16"/>
      <c r="W128" s="16"/>
      <c r="X128" s="16"/>
      <c r="Y128" s="16"/>
      <c r="Z128" s="16"/>
      <c r="AA128" s="16"/>
      <c r="AB128" s="16"/>
    </row>
    <row r="129" spans="19:28" x14ac:dyDescent="0.3">
      <c r="S129" s="16"/>
      <c r="T129" s="16"/>
      <c r="U129" s="16"/>
      <c r="V129" s="16"/>
      <c r="W129" s="16"/>
      <c r="X129" s="16"/>
      <c r="Y129" s="16"/>
      <c r="Z129" s="16"/>
      <c r="AA129" s="16"/>
      <c r="AB129" s="16"/>
    </row>
    <row r="130" spans="19:28" x14ac:dyDescent="0.3">
      <c r="S130" s="16"/>
      <c r="T130" s="16"/>
      <c r="U130" s="16"/>
      <c r="V130" s="16"/>
      <c r="W130" s="16"/>
      <c r="X130" s="16"/>
      <c r="Y130" s="16"/>
      <c r="Z130" s="16"/>
      <c r="AA130" s="16"/>
      <c r="AB130" s="16"/>
    </row>
    <row r="131" spans="19:28" x14ac:dyDescent="0.3">
      <c r="S131" s="16"/>
      <c r="T131" s="16"/>
      <c r="U131" s="16"/>
      <c r="V131" s="16"/>
      <c r="W131" s="16"/>
      <c r="X131" s="16"/>
      <c r="Y131" s="16"/>
      <c r="Z131" s="16"/>
      <c r="AA131" s="16"/>
      <c r="AB131" s="16"/>
    </row>
    <row r="132" spans="19:28" x14ac:dyDescent="0.3">
      <c r="S132" s="16"/>
      <c r="T132" s="16"/>
      <c r="U132" s="16"/>
      <c r="V132" s="16"/>
      <c r="W132" s="16"/>
      <c r="X132" s="16"/>
      <c r="Y132" s="16"/>
      <c r="Z132" s="16"/>
      <c r="AA132" s="16"/>
      <c r="AB132" s="16"/>
    </row>
    <row r="133" spans="19:28" x14ac:dyDescent="0.3">
      <c r="S133" s="16"/>
      <c r="T133" s="16"/>
      <c r="U133" s="16"/>
      <c r="V133" s="16"/>
      <c r="W133" s="16"/>
      <c r="X133" s="16"/>
      <c r="Y133" s="16"/>
      <c r="Z133" s="16"/>
      <c r="AA133" s="16"/>
      <c r="AB133" s="16"/>
    </row>
    <row r="134" spans="19:28" x14ac:dyDescent="0.3">
      <c r="S134" s="16"/>
      <c r="T134" s="16"/>
      <c r="U134" s="16"/>
      <c r="V134" s="16"/>
      <c r="W134" s="16"/>
      <c r="X134" s="16"/>
      <c r="Y134" s="16"/>
      <c r="Z134" s="16"/>
      <c r="AA134" s="16"/>
      <c r="AB134" s="16"/>
    </row>
    <row r="135" spans="19:28" x14ac:dyDescent="0.3">
      <c r="S135" s="16"/>
      <c r="T135" s="16"/>
      <c r="U135" s="16"/>
      <c r="V135" s="16"/>
      <c r="W135" s="16"/>
      <c r="X135" s="16"/>
      <c r="Y135" s="16"/>
      <c r="Z135" s="16"/>
      <c r="AA135" s="16"/>
      <c r="AB135" s="16"/>
    </row>
    <row r="136" spans="19:28" x14ac:dyDescent="0.3">
      <c r="S136" s="16"/>
      <c r="T136" s="16"/>
      <c r="U136" s="16"/>
      <c r="V136" s="16"/>
      <c r="W136" s="16"/>
      <c r="X136" s="16"/>
      <c r="Y136" s="16"/>
      <c r="Z136" s="16"/>
      <c r="AA136" s="16"/>
      <c r="AB136" s="16"/>
    </row>
    <row r="137" spans="19:28" x14ac:dyDescent="0.3">
      <c r="S137" s="16"/>
      <c r="T137" s="16"/>
      <c r="U137" s="16"/>
      <c r="V137" s="16"/>
      <c r="W137" s="16"/>
      <c r="X137" s="16"/>
      <c r="Y137" s="16"/>
      <c r="Z137" s="16"/>
      <c r="AA137" s="16"/>
      <c r="AB137" s="16"/>
    </row>
    <row r="138" spans="19:28" x14ac:dyDescent="0.3">
      <c r="S138" s="16"/>
      <c r="T138" s="16"/>
      <c r="U138" s="16"/>
      <c r="V138" s="16"/>
      <c r="W138" s="16"/>
      <c r="X138" s="16"/>
      <c r="Y138" s="16"/>
      <c r="Z138" s="16"/>
      <c r="AA138" s="16"/>
      <c r="AB138" s="16"/>
    </row>
    <row r="139" spans="19:28" x14ac:dyDescent="0.3">
      <c r="S139" s="16"/>
      <c r="T139" s="16"/>
      <c r="U139" s="16"/>
      <c r="V139" s="16"/>
      <c r="W139" s="16"/>
      <c r="X139" s="16"/>
      <c r="Y139" s="16"/>
      <c r="Z139" s="16"/>
      <c r="AA139" s="16"/>
      <c r="AB139" s="16"/>
    </row>
    <row r="140" spans="19:28" x14ac:dyDescent="0.3">
      <c r="S140" s="16"/>
      <c r="T140" s="16"/>
      <c r="U140" s="16"/>
      <c r="V140" s="16"/>
      <c r="W140" s="16"/>
      <c r="X140" s="16"/>
      <c r="Y140" s="16"/>
      <c r="Z140" s="16"/>
      <c r="AA140" s="16"/>
      <c r="AB140" s="16"/>
    </row>
    <row r="141" spans="19:28" x14ac:dyDescent="0.3">
      <c r="S141" s="16"/>
      <c r="T141" s="16"/>
      <c r="U141" s="16"/>
      <c r="V141" s="16"/>
      <c r="W141" s="16"/>
      <c r="X141" s="16"/>
      <c r="Y141" s="16"/>
      <c r="Z141" s="16"/>
      <c r="AA141" s="16"/>
      <c r="AB141" s="16"/>
    </row>
    <row r="142" spans="19:28" x14ac:dyDescent="0.3">
      <c r="S142" s="16"/>
      <c r="T142" s="16"/>
      <c r="U142" s="16"/>
      <c r="V142" s="16"/>
      <c r="W142" s="16"/>
      <c r="X142" s="16"/>
      <c r="Y142" s="16"/>
      <c r="Z142" s="16"/>
      <c r="AA142" s="16"/>
      <c r="AB142" s="16"/>
    </row>
    <row r="143" spans="19:28" x14ac:dyDescent="0.3">
      <c r="S143" s="16"/>
      <c r="T143" s="16"/>
      <c r="U143" s="16"/>
      <c r="V143" s="16"/>
      <c r="W143" s="16"/>
      <c r="X143" s="16"/>
      <c r="Y143" s="16"/>
      <c r="Z143" s="16"/>
      <c r="AA143" s="16"/>
      <c r="AB143" s="16"/>
    </row>
    <row r="144" spans="19:28" x14ac:dyDescent="0.3">
      <c r="S144" s="16"/>
      <c r="T144" s="16"/>
      <c r="U144" s="16"/>
      <c r="V144" s="16"/>
      <c r="W144" s="16"/>
      <c r="X144" s="16"/>
      <c r="Y144" s="16"/>
      <c r="Z144" s="16"/>
      <c r="AA144" s="16"/>
      <c r="AB144" s="16"/>
    </row>
    <row r="145" spans="19:28" x14ac:dyDescent="0.3">
      <c r="S145" s="16"/>
      <c r="T145" s="16"/>
      <c r="U145" s="16"/>
      <c r="V145" s="16"/>
      <c r="W145" s="16"/>
      <c r="X145" s="16"/>
      <c r="Y145" s="16"/>
      <c r="Z145" s="16"/>
      <c r="AA145" s="16"/>
      <c r="AB145" s="16"/>
    </row>
    <row r="146" spans="19:28" x14ac:dyDescent="0.3">
      <c r="S146" s="16"/>
      <c r="T146" s="16"/>
      <c r="U146" s="16"/>
      <c r="V146" s="16"/>
      <c r="W146" s="16"/>
      <c r="X146" s="16"/>
      <c r="Y146" s="16"/>
      <c r="Z146" s="16"/>
      <c r="AA146" s="16"/>
      <c r="AB146" s="16"/>
    </row>
    <row r="147" spans="19:28" x14ac:dyDescent="0.3">
      <c r="S147" s="16"/>
      <c r="T147" s="16"/>
      <c r="U147" s="16"/>
      <c r="V147" s="16"/>
      <c r="W147" s="16"/>
      <c r="X147" s="16"/>
      <c r="Y147" s="16"/>
      <c r="Z147" s="16"/>
      <c r="AA147" s="16"/>
      <c r="AB147" s="16"/>
    </row>
    <row r="148" spans="19:28" x14ac:dyDescent="0.3">
      <c r="S148" s="16"/>
      <c r="T148" s="16"/>
      <c r="U148" s="16"/>
      <c r="V148" s="16"/>
      <c r="W148" s="16"/>
      <c r="X148" s="16"/>
      <c r="Y148" s="16"/>
      <c r="Z148" s="16"/>
      <c r="AA148" s="16"/>
      <c r="AB148" s="16"/>
    </row>
    <row r="149" spans="19:28" x14ac:dyDescent="0.3">
      <c r="S149" s="16"/>
      <c r="T149" s="16"/>
      <c r="U149" s="16"/>
      <c r="V149" s="16"/>
      <c r="W149" s="16"/>
      <c r="X149" s="16"/>
      <c r="Y149" s="16"/>
      <c r="Z149" s="16"/>
      <c r="AA149" s="16"/>
      <c r="AB149" s="16"/>
    </row>
    <row r="150" spans="19:28" x14ac:dyDescent="0.3">
      <c r="S150" s="16"/>
      <c r="T150" s="16"/>
      <c r="U150" s="16"/>
      <c r="V150" s="16"/>
      <c r="W150" s="16"/>
      <c r="X150" s="16"/>
      <c r="Y150" s="16"/>
      <c r="Z150" s="16"/>
      <c r="AA150" s="16"/>
      <c r="AB150" s="16"/>
    </row>
    <row r="151" spans="19:28" x14ac:dyDescent="0.3">
      <c r="S151" s="16"/>
      <c r="T151" s="16"/>
      <c r="U151" s="16"/>
      <c r="V151" s="16"/>
      <c r="W151" s="16"/>
      <c r="X151" s="16"/>
      <c r="Y151" s="16"/>
      <c r="Z151" s="16"/>
      <c r="AA151" s="16"/>
      <c r="AB151" s="16"/>
    </row>
    <row r="152" spans="19:28" x14ac:dyDescent="0.3">
      <c r="S152" s="16"/>
      <c r="T152" s="16"/>
      <c r="U152" s="16"/>
      <c r="V152" s="16"/>
      <c r="W152" s="16"/>
      <c r="X152" s="16"/>
      <c r="Y152" s="16"/>
      <c r="Z152" s="16"/>
      <c r="AA152" s="16"/>
      <c r="AB152" s="16"/>
    </row>
    <row r="153" spans="19:28" x14ac:dyDescent="0.3">
      <c r="S153" s="16"/>
      <c r="T153" s="16"/>
      <c r="U153" s="16"/>
      <c r="V153" s="16"/>
      <c r="W153" s="16"/>
      <c r="X153" s="16"/>
      <c r="Y153" s="16"/>
      <c r="Z153" s="16"/>
      <c r="AA153" s="16"/>
      <c r="AB153" s="16"/>
    </row>
    <row r="154" spans="19:28" x14ac:dyDescent="0.3">
      <c r="S154" s="16"/>
      <c r="T154" s="16"/>
      <c r="U154" s="16"/>
      <c r="V154" s="16"/>
      <c r="W154" s="16"/>
      <c r="X154" s="16"/>
      <c r="Y154" s="16"/>
      <c r="Z154" s="16"/>
      <c r="AA154" s="16"/>
      <c r="AB154" s="16"/>
    </row>
    <row r="155" spans="19:28" x14ac:dyDescent="0.3">
      <c r="S155" s="16"/>
      <c r="T155" s="16"/>
      <c r="U155" s="16"/>
      <c r="V155" s="16"/>
      <c r="W155" s="16"/>
      <c r="X155" s="16"/>
      <c r="Y155" s="16"/>
      <c r="Z155" s="16"/>
      <c r="AA155" s="16"/>
      <c r="AB155" s="16"/>
    </row>
    <row r="156" spans="19:28" x14ac:dyDescent="0.3">
      <c r="S156" s="16"/>
      <c r="T156" s="16"/>
      <c r="U156" s="16"/>
      <c r="V156" s="16"/>
      <c r="W156" s="16"/>
      <c r="X156" s="16"/>
      <c r="Y156" s="16"/>
      <c r="Z156" s="16"/>
      <c r="AA156" s="16"/>
      <c r="AB156" s="16"/>
    </row>
    <row r="157" spans="19:28" x14ac:dyDescent="0.3">
      <c r="S157" s="16"/>
      <c r="T157" s="16"/>
      <c r="U157" s="16"/>
      <c r="V157" s="16"/>
      <c r="W157" s="16"/>
      <c r="X157" s="16"/>
      <c r="Y157" s="16"/>
      <c r="Z157" s="16"/>
      <c r="AA157" s="16"/>
      <c r="AB157" s="16"/>
    </row>
    <row r="158" spans="19:28" x14ac:dyDescent="0.3">
      <c r="S158" s="16"/>
      <c r="T158" s="16"/>
      <c r="U158" s="16"/>
      <c r="V158" s="16"/>
      <c r="W158" s="16"/>
      <c r="X158" s="16"/>
      <c r="Y158" s="16"/>
      <c r="Z158" s="16"/>
      <c r="AA158" s="16"/>
      <c r="AB158" s="16"/>
    </row>
    <row r="159" spans="19:28" x14ac:dyDescent="0.3">
      <c r="S159" s="16"/>
      <c r="T159" s="16"/>
      <c r="U159" s="16"/>
      <c r="V159" s="16"/>
      <c r="W159" s="16"/>
      <c r="X159" s="16"/>
      <c r="Y159" s="16"/>
      <c r="Z159" s="16"/>
      <c r="AA159" s="16"/>
      <c r="AB159" s="16"/>
    </row>
    <row r="160" spans="19:28" x14ac:dyDescent="0.3">
      <c r="S160" s="16"/>
      <c r="T160" s="16"/>
      <c r="U160" s="16"/>
      <c r="V160" s="16"/>
      <c r="W160" s="16"/>
      <c r="X160" s="16"/>
      <c r="Y160" s="16"/>
      <c r="Z160" s="16"/>
      <c r="AA160" s="16"/>
      <c r="AB160" s="16"/>
    </row>
    <row r="161" spans="19:28" x14ac:dyDescent="0.3">
      <c r="S161" s="16"/>
      <c r="T161" s="16"/>
      <c r="U161" s="16"/>
      <c r="V161" s="16"/>
      <c r="W161" s="16"/>
      <c r="X161" s="16"/>
      <c r="Y161" s="16"/>
      <c r="Z161" s="16"/>
      <c r="AA161" s="16"/>
      <c r="AB161" s="16"/>
    </row>
    <row r="162" spans="19:28" x14ac:dyDescent="0.3">
      <c r="S162" s="16"/>
      <c r="T162" s="16"/>
      <c r="U162" s="16"/>
      <c r="V162" s="16"/>
      <c r="W162" s="16"/>
      <c r="X162" s="16"/>
      <c r="Y162" s="16"/>
      <c r="Z162" s="16"/>
      <c r="AA162" s="16"/>
      <c r="AB162" s="16"/>
    </row>
    <row r="163" spans="19:28" x14ac:dyDescent="0.3">
      <c r="S163" s="16"/>
      <c r="T163" s="16"/>
      <c r="U163" s="16"/>
      <c r="V163" s="16"/>
      <c r="W163" s="16"/>
      <c r="X163" s="16"/>
      <c r="Y163" s="16"/>
      <c r="Z163" s="16"/>
      <c r="AA163" s="16"/>
      <c r="AB163" s="16"/>
    </row>
    <row r="164" spans="19:28" x14ac:dyDescent="0.3">
      <c r="S164" s="16"/>
      <c r="T164" s="16"/>
      <c r="U164" s="16"/>
      <c r="V164" s="16"/>
      <c r="W164" s="16"/>
      <c r="X164" s="16"/>
      <c r="Y164" s="16"/>
      <c r="Z164" s="16"/>
      <c r="AA164" s="16"/>
      <c r="AB164" s="16"/>
    </row>
    <row r="165" spans="19:28" x14ac:dyDescent="0.3">
      <c r="S165" s="16"/>
      <c r="T165" s="16"/>
      <c r="U165" s="16"/>
      <c r="V165" s="16"/>
      <c r="W165" s="16"/>
      <c r="X165" s="16"/>
      <c r="Y165" s="16"/>
      <c r="Z165" s="16"/>
      <c r="AA165" s="16"/>
      <c r="AB165" s="16"/>
    </row>
    <row r="166" spans="19:28" x14ac:dyDescent="0.3">
      <c r="S166" s="16"/>
      <c r="T166" s="16"/>
      <c r="U166" s="16"/>
      <c r="V166" s="16"/>
      <c r="W166" s="16"/>
      <c r="X166" s="16"/>
      <c r="Y166" s="16"/>
      <c r="Z166" s="16"/>
      <c r="AA166" s="16"/>
      <c r="AB166" s="16"/>
    </row>
    <row r="167" spans="19:28" x14ac:dyDescent="0.3">
      <c r="S167" s="16"/>
      <c r="T167" s="16"/>
      <c r="U167" s="16"/>
      <c r="V167" s="16"/>
      <c r="W167" s="16"/>
      <c r="X167" s="16"/>
      <c r="Y167" s="16"/>
      <c r="Z167" s="16"/>
      <c r="AA167" s="16"/>
      <c r="AB167" s="16"/>
    </row>
    <row r="168" spans="19:28" x14ac:dyDescent="0.3">
      <c r="S168" s="16"/>
      <c r="T168" s="16"/>
      <c r="U168" s="16"/>
      <c r="V168" s="16"/>
      <c r="W168" s="16"/>
      <c r="X168" s="16"/>
      <c r="Y168" s="16"/>
      <c r="Z168" s="16"/>
      <c r="AA168" s="16"/>
      <c r="AB168" s="16"/>
    </row>
    <row r="169" spans="19:28" x14ac:dyDescent="0.3">
      <c r="S169" s="16"/>
      <c r="T169" s="16"/>
      <c r="U169" s="16"/>
      <c r="V169" s="16"/>
      <c r="W169" s="16"/>
      <c r="X169" s="16"/>
      <c r="Y169" s="16"/>
      <c r="Z169" s="16"/>
      <c r="AA169" s="16"/>
      <c r="AB169" s="16"/>
    </row>
    <row r="170" spans="19:28" x14ac:dyDescent="0.3">
      <c r="S170" s="16"/>
      <c r="T170" s="16"/>
      <c r="U170" s="16"/>
      <c r="V170" s="16"/>
      <c r="W170" s="16"/>
      <c r="X170" s="16"/>
      <c r="Y170" s="16"/>
      <c r="Z170" s="16"/>
      <c r="AA170" s="16"/>
      <c r="AB170" s="16"/>
    </row>
    <row r="171" spans="19:28" x14ac:dyDescent="0.3">
      <c r="S171" s="16"/>
      <c r="T171" s="16"/>
      <c r="U171" s="16"/>
      <c r="V171" s="16"/>
      <c r="W171" s="16"/>
      <c r="X171" s="16"/>
      <c r="Y171" s="16"/>
      <c r="Z171" s="16"/>
      <c r="AA171" s="16"/>
      <c r="AB171" s="16"/>
    </row>
    <row r="172" spans="19:28" x14ac:dyDescent="0.3">
      <c r="S172" s="16"/>
      <c r="T172" s="16"/>
      <c r="U172" s="16"/>
      <c r="V172" s="16"/>
      <c r="W172" s="16"/>
      <c r="X172" s="16"/>
      <c r="Y172" s="16"/>
      <c r="Z172" s="16"/>
      <c r="AA172" s="16"/>
      <c r="AB172" s="16"/>
    </row>
    <row r="173" spans="19:28" x14ac:dyDescent="0.3">
      <c r="S173" s="16"/>
      <c r="T173" s="16"/>
      <c r="U173" s="16"/>
      <c r="V173" s="16"/>
      <c r="W173" s="16"/>
      <c r="X173" s="16"/>
      <c r="Y173" s="16"/>
      <c r="Z173" s="16"/>
      <c r="AA173" s="16"/>
      <c r="AB173" s="16"/>
    </row>
    <row r="174" spans="19:28" x14ac:dyDescent="0.3">
      <c r="S174" s="16"/>
      <c r="T174" s="16"/>
      <c r="U174" s="16"/>
      <c r="V174" s="16"/>
      <c r="W174" s="16"/>
      <c r="X174" s="16"/>
      <c r="Y174" s="16"/>
      <c r="Z174" s="16"/>
      <c r="AA174" s="16"/>
      <c r="AB174" s="16"/>
    </row>
    <row r="175" spans="19:28" x14ac:dyDescent="0.3">
      <c r="S175" s="16"/>
      <c r="T175" s="16"/>
      <c r="U175" s="16"/>
      <c r="V175" s="16"/>
      <c r="W175" s="16"/>
      <c r="X175" s="16"/>
      <c r="Y175" s="16"/>
      <c r="Z175" s="16"/>
      <c r="AA175" s="16"/>
      <c r="AB175" s="16"/>
    </row>
    <row r="176" spans="19:28" x14ac:dyDescent="0.3">
      <c r="S176" s="16"/>
      <c r="T176" s="16"/>
      <c r="U176" s="16"/>
      <c r="V176" s="16"/>
      <c r="W176" s="16"/>
      <c r="X176" s="16"/>
      <c r="Y176" s="16"/>
      <c r="Z176" s="16"/>
      <c r="AA176" s="16"/>
      <c r="AB176" s="16"/>
    </row>
    <row r="177" spans="19:28" x14ac:dyDescent="0.3">
      <c r="S177" s="16"/>
      <c r="T177" s="16"/>
      <c r="U177" s="16"/>
      <c r="V177" s="16"/>
      <c r="W177" s="16"/>
      <c r="X177" s="16"/>
      <c r="Y177" s="16"/>
      <c r="Z177" s="16"/>
      <c r="AA177" s="16"/>
      <c r="AB177" s="16"/>
    </row>
    <row r="178" spans="19:28" x14ac:dyDescent="0.3">
      <c r="S178" s="16"/>
      <c r="T178" s="16"/>
      <c r="U178" s="16"/>
      <c r="V178" s="16"/>
      <c r="W178" s="16"/>
      <c r="X178" s="16"/>
      <c r="Y178" s="16"/>
      <c r="Z178" s="16"/>
      <c r="AA178" s="16"/>
      <c r="AB178" s="16"/>
    </row>
    <row r="179" spans="19:28" x14ac:dyDescent="0.3">
      <c r="S179" s="16"/>
      <c r="T179" s="16"/>
      <c r="U179" s="16"/>
      <c r="V179" s="16"/>
      <c r="W179" s="16"/>
      <c r="X179" s="16"/>
      <c r="Y179" s="16"/>
      <c r="Z179" s="16"/>
      <c r="AA179" s="16"/>
      <c r="AB179" s="16"/>
    </row>
    <row r="180" spans="19:28" x14ac:dyDescent="0.3">
      <c r="S180" s="16"/>
      <c r="T180" s="16"/>
      <c r="U180" s="16"/>
      <c r="V180" s="16"/>
      <c r="W180" s="16"/>
      <c r="X180" s="16"/>
      <c r="Y180" s="16"/>
      <c r="Z180" s="16"/>
      <c r="AA180" s="16"/>
      <c r="AB180" s="16"/>
    </row>
    <row r="181" spans="19:28" x14ac:dyDescent="0.3">
      <c r="S181" s="16"/>
      <c r="T181" s="16"/>
      <c r="U181" s="16"/>
      <c r="V181" s="16"/>
      <c r="W181" s="16"/>
      <c r="X181" s="16"/>
      <c r="Y181" s="16"/>
      <c r="Z181" s="16"/>
      <c r="AA181" s="16"/>
      <c r="AB181" s="16"/>
    </row>
    <row r="182" spans="19:28" x14ac:dyDescent="0.3">
      <c r="S182" s="16"/>
      <c r="T182" s="16"/>
      <c r="U182" s="16"/>
      <c r="V182" s="16"/>
      <c r="W182" s="16"/>
      <c r="X182" s="16"/>
      <c r="Y182" s="16"/>
      <c r="Z182" s="16"/>
      <c r="AA182" s="16"/>
      <c r="AB182" s="16"/>
    </row>
    <row r="183" spans="19:28" x14ac:dyDescent="0.3">
      <c r="S183" s="16"/>
      <c r="T183" s="16"/>
      <c r="U183" s="16"/>
      <c r="V183" s="16"/>
      <c r="W183" s="16"/>
      <c r="X183" s="16"/>
      <c r="Y183" s="16"/>
      <c r="Z183" s="16"/>
      <c r="AA183" s="16"/>
      <c r="AB183" s="16"/>
    </row>
    <row r="184" spans="19:28" x14ac:dyDescent="0.3">
      <c r="S184" s="16"/>
      <c r="T184" s="16"/>
      <c r="U184" s="16"/>
      <c r="V184" s="16"/>
      <c r="W184" s="16"/>
      <c r="X184" s="16"/>
      <c r="Y184" s="16"/>
      <c r="Z184" s="16"/>
      <c r="AA184" s="16"/>
      <c r="AB184" s="16"/>
    </row>
    <row r="185" spans="19:28" x14ac:dyDescent="0.3">
      <c r="S185" s="16"/>
      <c r="T185" s="16"/>
      <c r="U185" s="16"/>
      <c r="V185" s="16"/>
      <c r="W185" s="16"/>
      <c r="X185" s="16"/>
      <c r="Y185" s="16"/>
      <c r="Z185" s="16"/>
      <c r="AA185" s="16"/>
      <c r="AB185" s="16"/>
    </row>
    <row r="186" spans="19:28" x14ac:dyDescent="0.3">
      <c r="S186" s="16"/>
      <c r="T186" s="16"/>
      <c r="U186" s="16"/>
      <c r="V186" s="16"/>
      <c r="W186" s="16"/>
      <c r="X186" s="16"/>
      <c r="Y186" s="16"/>
      <c r="Z186" s="16"/>
      <c r="AA186" s="16"/>
      <c r="AB186" s="16"/>
    </row>
    <row r="187" spans="19:28" x14ac:dyDescent="0.3">
      <c r="S187" s="16"/>
      <c r="T187" s="16"/>
      <c r="U187" s="16"/>
      <c r="V187" s="16"/>
      <c r="W187" s="16"/>
      <c r="X187" s="16"/>
      <c r="Y187" s="16"/>
      <c r="Z187" s="16"/>
      <c r="AA187" s="16"/>
      <c r="AB187" s="16"/>
    </row>
    <row r="188" spans="19:28" x14ac:dyDescent="0.3">
      <c r="S188" s="16"/>
      <c r="T188" s="16"/>
      <c r="U188" s="16"/>
      <c r="V188" s="16"/>
      <c r="W188" s="16"/>
      <c r="X188" s="16"/>
      <c r="Y188" s="16"/>
      <c r="Z188" s="16"/>
      <c r="AA188" s="16"/>
      <c r="AB188" s="16"/>
    </row>
    <row r="189" spans="19:28" x14ac:dyDescent="0.3">
      <c r="S189" s="16"/>
      <c r="T189" s="16"/>
      <c r="U189" s="16"/>
      <c r="V189" s="16"/>
      <c r="W189" s="16"/>
      <c r="X189" s="16"/>
      <c r="Y189" s="16"/>
      <c r="Z189" s="16"/>
      <c r="AA189" s="16"/>
      <c r="AB189" s="16"/>
    </row>
    <row r="190" spans="19:28" x14ac:dyDescent="0.3">
      <c r="S190" s="16"/>
      <c r="T190" s="16"/>
      <c r="U190" s="16"/>
      <c r="V190" s="16"/>
      <c r="W190" s="16"/>
      <c r="X190" s="16"/>
      <c r="Y190" s="16"/>
      <c r="Z190" s="16"/>
      <c r="AA190" s="16"/>
      <c r="AB190" s="16"/>
    </row>
    <row r="191" spans="19:28" x14ac:dyDescent="0.3">
      <c r="S191" s="16"/>
      <c r="T191" s="16"/>
      <c r="U191" s="16"/>
      <c r="V191" s="16"/>
      <c r="W191" s="16"/>
      <c r="X191" s="16"/>
      <c r="Y191" s="16"/>
      <c r="Z191" s="16"/>
      <c r="AA191" s="16"/>
      <c r="AB191" s="16"/>
    </row>
    <row r="192" spans="19:28" x14ac:dyDescent="0.3">
      <c r="S192" s="16"/>
      <c r="T192" s="16"/>
      <c r="U192" s="16"/>
      <c r="V192" s="16"/>
      <c r="W192" s="16"/>
      <c r="X192" s="16"/>
      <c r="Y192" s="16"/>
      <c r="Z192" s="16"/>
      <c r="AA192" s="16"/>
      <c r="AB192" s="16"/>
    </row>
    <row r="193" spans="19:28" x14ac:dyDescent="0.3">
      <c r="S193" s="16"/>
      <c r="T193" s="16"/>
      <c r="U193" s="16"/>
      <c r="V193" s="16"/>
      <c r="W193" s="16"/>
      <c r="X193" s="16"/>
      <c r="Y193" s="16"/>
      <c r="Z193" s="16"/>
      <c r="AA193" s="16"/>
      <c r="AB193" s="16"/>
    </row>
    <row r="194" spans="19:28" x14ac:dyDescent="0.3">
      <c r="S194" s="16"/>
      <c r="T194" s="16"/>
      <c r="U194" s="16"/>
      <c r="V194" s="16"/>
      <c r="W194" s="16"/>
      <c r="X194" s="16"/>
      <c r="Y194" s="16"/>
      <c r="Z194" s="16"/>
      <c r="AA194" s="16"/>
      <c r="AB194" s="16"/>
    </row>
    <row r="195" spans="19:28" x14ac:dyDescent="0.3">
      <c r="S195" s="16"/>
      <c r="T195" s="16"/>
      <c r="U195" s="16"/>
      <c r="V195" s="16"/>
      <c r="W195" s="16"/>
      <c r="X195" s="16"/>
      <c r="Y195" s="16"/>
      <c r="Z195" s="16"/>
      <c r="AA195" s="16"/>
      <c r="AB195" s="16"/>
    </row>
    <row r="196" spans="19:28" x14ac:dyDescent="0.3">
      <c r="S196" s="16"/>
      <c r="T196" s="16"/>
      <c r="U196" s="16"/>
      <c r="V196" s="16"/>
      <c r="W196" s="16"/>
      <c r="X196" s="16"/>
      <c r="Y196" s="16"/>
      <c r="Z196" s="16"/>
      <c r="AA196" s="16"/>
      <c r="AB196" s="16"/>
    </row>
    <row r="197" spans="19:28" x14ac:dyDescent="0.3">
      <c r="S197" s="16"/>
      <c r="T197" s="16"/>
      <c r="U197" s="16"/>
      <c r="V197" s="16"/>
      <c r="W197" s="16"/>
      <c r="X197" s="16"/>
      <c r="Y197" s="16"/>
      <c r="Z197" s="16"/>
      <c r="AA197" s="16"/>
      <c r="AB197" s="16"/>
    </row>
    <row r="198" spans="19:28" x14ac:dyDescent="0.3">
      <c r="S198" s="16"/>
      <c r="T198" s="16"/>
      <c r="U198" s="16"/>
      <c r="V198" s="16"/>
      <c r="W198" s="16"/>
      <c r="X198" s="16"/>
      <c r="Y198" s="16"/>
      <c r="Z198" s="16"/>
      <c r="AA198" s="16"/>
      <c r="AB198" s="16"/>
    </row>
    <row r="199" spans="19:28" x14ac:dyDescent="0.3">
      <c r="S199" s="16"/>
      <c r="T199" s="16"/>
      <c r="U199" s="16"/>
      <c r="V199" s="16"/>
      <c r="W199" s="16"/>
      <c r="X199" s="16"/>
      <c r="Y199" s="16"/>
      <c r="Z199" s="16"/>
      <c r="AA199" s="16"/>
      <c r="AB199" s="16"/>
    </row>
    <row r="200" spans="19:28" x14ac:dyDescent="0.3">
      <c r="S200" s="16"/>
      <c r="T200" s="16"/>
      <c r="U200" s="16"/>
      <c r="V200" s="16"/>
      <c r="W200" s="16"/>
      <c r="X200" s="16"/>
      <c r="Y200" s="16"/>
      <c r="Z200" s="16"/>
      <c r="AA200" s="16"/>
      <c r="AB200" s="16"/>
    </row>
    <row r="201" spans="19:28" x14ac:dyDescent="0.3">
      <c r="S201" s="16"/>
      <c r="T201" s="16"/>
      <c r="U201" s="16"/>
      <c r="V201" s="16"/>
      <c r="W201" s="16"/>
      <c r="X201" s="16"/>
      <c r="Y201" s="16"/>
      <c r="Z201" s="16"/>
      <c r="AA201" s="16"/>
      <c r="AB201" s="16"/>
    </row>
    <row r="202" spans="19:28" x14ac:dyDescent="0.3">
      <c r="S202" s="16"/>
      <c r="T202" s="16"/>
      <c r="U202" s="16"/>
      <c r="V202" s="16"/>
      <c r="W202" s="16"/>
      <c r="X202" s="16"/>
      <c r="Y202" s="16"/>
      <c r="Z202" s="16"/>
      <c r="AA202" s="16"/>
      <c r="AB202" s="16"/>
    </row>
    <row r="203" spans="19:28" x14ac:dyDescent="0.3">
      <c r="S203" s="16"/>
      <c r="T203" s="16"/>
      <c r="U203" s="16"/>
      <c r="V203" s="16"/>
      <c r="W203" s="16"/>
      <c r="X203" s="16"/>
      <c r="Y203" s="16"/>
      <c r="Z203" s="16"/>
      <c r="AA203" s="16"/>
      <c r="AB203" s="16"/>
    </row>
    <row r="204" spans="19:28" x14ac:dyDescent="0.3">
      <c r="S204" s="16"/>
      <c r="T204" s="16"/>
      <c r="U204" s="16"/>
      <c r="V204" s="16"/>
      <c r="W204" s="16"/>
      <c r="X204" s="16"/>
      <c r="Y204" s="16"/>
      <c r="Z204" s="16"/>
      <c r="AA204" s="16"/>
      <c r="AB204" s="16"/>
    </row>
    <row r="205" spans="19:28" x14ac:dyDescent="0.3">
      <c r="S205" s="16"/>
      <c r="T205" s="16"/>
      <c r="U205" s="16"/>
      <c r="V205" s="16"/>
      <c r="W205" s="16"/>
      <c r="X205" s="16"/>
      <c r="Y205" s="16"/>
      <c r="Z205" s="16"/>
      <c r="AA205" s="16"/>
      <c r="AB205" s="16"/>
    </row>
    <row r="206" spans="19:28" x14ac:dyDescent="0.3">
      <c r="S206" s="16"/>
      <c r="T206" s="16"/>
      <c r="U206" s="16"/>
      <c r="V206" s="16"/>
      <c r="W206" s="16"/>
      <c r="X206" s="16"/>
      <c r="Y206" s="16"/>
      <c r="Z206" s="16"/>
      <c r="AA206" s="16"/>
      <c r="AB206" s="16"/>
    </row>
    <row r="207" spans="19:28" x14ac:dyDescent="0.3">
      <c r="S207" s="16"/>
      <c r="T207" s="16"/>
      <c r="U207" s="16"/>
      <c r="V207" s="16"/>
      <c r="W207" s="16"/>
      <c r="X207" s="16"/>
      <c r="Y207" s="16"/>
      <c r="Z207" s="16"/>
      <c r="AA207" s="16"/>
      <c r="AB207" s="16"/>
    </row>
    <row r="208" spans="19:28" x14ac:dyDescent="0.3">
      <c r="S208" s="16"/>
      <c r="T208" s="16"/>
      <c r="U208" s="16"/>
      <c r="V208" s="16"/>
      <c r="W208" s="16"/>
      <c r="X208" s="16"/>
      <c r="Y208" s="16"/>
      <c r="Z208" s="16"/>
      <c r="AA208" s="16"/>
      <c r="AB208" s="16"/>
    </row>
    <row r="209" spans="19:28" x14ac:dyDescent="0.3">
      <c r="S209" s="16"/>
      <c r="T209" s="16"/>
      <c r="U209" s="16"/>
      <c r="V209" s="16"/>
      <c r="W209" s="16"/>
      <c r="X209" s="16"/>
      <c r="Y209" s="16"/>
      <c r="Z209" s="16"/>
      <c r="AA209" s="16"/>
      <c r="AB209" s="16"/>
    </row>
    <row r="210" spans="19:28" x14ac:dyDescent="0.3">
      <c r="S210" s="16"/>
      <c r="T210" s="16"/>
      <c r="U210" s="16"/>
      <c r="V210" s="16"/>
      <c r="W210" s="16"/>
      <c r="X210" s="16"/>
      <c r="Y210" s="16"/>
      <c r="Z210" s="16"/>
      <c r="AA210" s="16"/>
      <c r="AB210" s="16"/>
    </row>
    <row r="211" spans="19:28" x14ac:dyDescent="0.3">
      <c r="S211" s="16"/>
      <c r="T211" s="16"/>
      <c r="U211" s="16"/>
      <c r="V211" s="16"/>
      <c r="W211" s="16"/>
      <c r="X211" s="16"/>
      <c r="Y211" s="16"/>
      <c r="Z211" s="16"/>
      <c r="AA211" s="16"/>
      <c r="AB211" s="16"/>
    </row>
    <row r="212" spans="19:28" x14ac:dyDescent="0.3">
      <c r="S212" s="16"/>
      <c r="T212" s="16"/>
      <c r="U212" s="16"/>
      <c r="V212" s="16"/>
      <c r="W212" s="16"/>
      <c r="X212" s="16"/>
      <c r="Y212" s="16"/>
      <c r="Z212" s="16"/>
      <c r="AA212" s="16"/>
      <c r="AB212" s="16"/>
    </row>
    <row r="213" spans="19:28" x14ac:dyDescent="0.3">
      <c r="S213" s="16"/>
      <c r="T213" s="16"/>
      <c r="U213" s="16"/>
      <c r="V213" s="16"/>
      <c r="W213" s="16"/>
      <c r="X213" s="16"/>
      <c r="Y213" s="16"/>
      <c r="Z213" s="16"/>
      <c r="AA213" s="16"/>
      <c r="AB213" s="16"/>
    </row>
    <row r="214" spans="19:28" x14ac:dyDescent="0.3">
      <c r="S214" s="16"/>
      <c r="T214" s="16"/>
      <c r="U214" s="16"/>
      <c r="V214" s="16"/>
      <c r="W214" s="16"/>
      <c r="X214" s="16"/>
      <c r="Y214" s="16"/>
      <c r="Z214" s="16"/>
      <c r="AA214" s="16"/>
      <c r="AB214" s="16"/>
    </row>
    <row r="215" spans="19:28" x14ac:dyDescent="0.3">
      <c r="S215" s="16"/>
      <c r="T215" s="16"/>
      <c r="U215" s="16"/>
      <c r="V215" s="16"/>
      <c r="W215" s="16"/>
      <c r="X215" s="16"/>
      <c r="Y215" s="16"/>
      <c r="Z215" s="16"/>
      <c r="AA215" s="16"/>
      <c r="AB215" s="16"/>
    </row>
    <row r="216" spans="19:28" x14ac:dyDescent="0.3">
      <c r="S216" s="16"/>
      <c r="T216" s="16"/>
      <c r="U216" s="16"/>
      <c r="V216" s="16"/>
      <c r="W216" s="16"/>
      <c r="X216" s="16"/>
      <c r="Y216" s="16"/>
      <c r="Z216" s="16"/>
      <c r="AA216" s="16"/>
      <c r="AB216" s="16"/>
    </row>
    <row r="217" spans="19:28" x14ac:dyDescent="0.3">
      <c r="S217" s="16"/>
      <c r="T217" s="16"/>
      <c r="U217" s="16"/>
      <c r="V217" s="16"/>
      <c r="W217" s="16"/>
      <c r="X217" s="16"/>
      <c r="Y217" s="16"/>
      <c r="Z217" s="16"/>
      <c r="AA217" s="16"/>
      <c r="AB217" s="16"/>
    </row>
    <row r="218" spans="19:28" x14ac:dyDescent="0.3">
      <c r="S218" s="16"/>
      <c r="T218" s="16"/>
      <c r="U218" s="16"/>
      <c r="V218" s="16"/>
      <c r="W218" s="16"/>
      <c r="X218" s="16"/>
      <c r="Y218" s="16"/>
      <c r="Z218" s="16"/>
      <c r="AA218" s="16"/>
      <c r="AB218" s="16"/>
    </row>
    <row r="219" spans="19:28" x14ac:dyDescent="0.3">
      <c r="S219" s="16"/>
      <c r="T219" s="16"/>
      <c r="U219" s="16"/>
      <c r="V219" s="16"/>
      <c r="W219" s="16"/>
      <c r="X219" s="16"/>
      <c r="Y219" s="16"/>
      <c r="Z219" s="16"/>
      <c r="AA219" s="16"/>
      <c r="AB219" s="16"/>
    </row>
    <row r="220" spans="19:28" x14ac:dyDescent="0.3">
      <c r="S220" s="16"/>
      <c r="T220" s="16"/>
      <c r="U220" s="16"/>
      <c r="V220" s="16"/>
      <c r="W220" s="16"/>
      <c r="X220" s="16"/>
      <c r="Y220" s="16"/>
      <c r="Z220" s="16"/>
      <c r="AA220" s="16"/>
      <c r="AB220" s="16"/>
    </row>
  </sheetData>
  <protectedRanges>
    <protectedRange sqref="M38:N38 N40 N42 N44 N46 N48 N50 N52 N54 N56 N58 N60 N62 N64 N66 N68 N70 N72 N74 N76 N78 N80 N82 N84 N86 N88 N90 N92 N96" name="Range1"/>
  </protectedRanges>
  <mergeCells count="4556">
    <mergeCell ref="J82:J83"/>
    <mergeCell ref="K82:K83"/>
    <mergeCell ref="L82:L83"/>
    <mergeCell ref="P82:P83"/>
    <mergeCell ref="J80:J81"/>
    <mergeCell ref="K80:K81"/>
    <mergeCell ref="L80:L81"/>
    <mergeCell ref="P80:P81"/>
    <mergeCell ref="R96:R97"/>
    <mergeCell ref="I96:I97"/>
    <mergeCell ref="J96:J97"/>
    <mergeCell ref="K96:K97"/>
    <mergeCell ref="L96:L97"/>
    <mergeCell ref="P96:P97"/>
    <mergeCell ref="Q96:Q97"/>
    <mergeCell ref="Q94:Q95"/>
    <mergeCell ref="R94:R95"/>
    <mergeCell ref="I94:I95"/>
    <mergeCell ref="J94:J95"/>
    <mergeCell ref="K94:K95"/>
    <mergeCell ref="L94:L95"/>
    <mergeCell ref="P94:P95"/>
    <mergeCell ref="P90:P91"/>
    <mergeCell ref="Q90:Q91"/>
    <mergeCell ref="R90:R91"/>
    <mergeCell ref="Q80:Q81"/>
    <mergeCell ref="A96:A97"/>
    <mergeCell ref="B96:B97"/>
    <mergeCell ref="C96:C97"/>
    <mergeCell ref="D96:D97"/>
    <mergeCell ref="E96:E97"/>
    <mergeCell ref="F96:F97"/>
    <mergeCell ref="G96:G97"/>
    <mergeCell ref="E92:E93"/>
    <mergeCell ref="F92:F93"/>
    <mergeCell ref="A90:A91"/>
    <mergeCell ref="B90:B91"/>
    <mergeCell ref="C90:C91"/>
    <mergeCell ref="D90:D91"/>
    <mergeCell ref="E90:E91"/>
    <mergeCell ref="F90:F91"/>
    <mergeCell ref="G90:G91"/>
    <mergeCell ref="H90:H91"/>
    <mergeCell ref="H96:H97"/>
    <mergeCell ref="H94:H95"/>
    <mergeCell ref="B88:B89"/>
    <mergeCell ref="C88:C89"/>
    <mergeCell ref="D88:D89"/>
    <mergeCell ref="E88:E89"/>
    <mergeCell ref="F88:F89"/>
    <mergeCell ref="P92:P93"/>
    <mergeCell ref="Q92:Q93"/>
    <mergeCell ref="R92:R93"/>
    <mergeCell ref="A94:A95"/>
    <mergeCell ref="B94:B95"/>
    <mergeCell ref="C94:C95"/>
    <mergeCell ref="D94:D95"/>
    <mergeCell ref="E94:E95"/>
    <mergeCell ref="F94:F95"/>
    <mergeCell ref="G94:G95"/>
    <mergeCell ref="G92:G93"/>
    <mergeCell ref="H92:H93"/>
    <mergeCell ref="I92:I93"/>
    <mergeCell ref="J92:J93"/>
    <mergeCell ref="K92:K93"/>
    <mergeCell ref="L92:L93"/>
    <mergeCell ref="A92:A93"/>
    <mergeCell ref="B92:B93"/>
    <mergeCell ref="C92:C93"/>
    <mergeCell ref="D92:D93"/>
    <mergeCell ref="J90:J91"/>
    <mergeCell ref="L90:L91"/>
    <mergeCell ref="K90:K91"/>
    <mergeCell ref="I90:I91"/>
    <mergeCell ref="R88:R89"/>
    <mergeCell ref="I88:I89"/>
    <mergeCell ref="J88:J89"/>
    <mergeCell ref="G88:G89"/>
    <mergeCell ref="H88:H89"/>
    <mergeCell ref="H86:H87"/>
    <mergeCell ref="P84:P85"/>
    <mergeCell ref="Q84:Q85"/>
    <mergeCell ref="A86:A87"/>
    <mergeCell ref="B86:B87"/>
    <mergeCell ref="C86:C87"/>
    <mergeCell ref="D86:D87"/>
    <mergeCell ref="E86:E87"/>
    <mergeCell ref="F86:F87"/>
    <mergeCell ref="G86:G87"/>
    <mergeCell ref="G84:G85"/>
    <mergeCell ref="H84:H85"/>
    <mergeCell ref="I84:I85"/>
    <mergeCell ref="J84:J85"/>
    <mergeCell ref="K84:K85"/>
    <mergeCell ref="L84:L85"/>
    <mergeCell ref="A84:A85"/>
    <mergeCell ref="B84:B85"/>
    <mergeCell ref="C84:C85"/>
    <mergeCell ref="D84:D85"/>
    <mergeCell ref="E84:E85"/>
    <mergeCell ref="I86:I87"/>
    <mergeCell ref="J86:J87"/>
    <mergeCell ref="K86:K87"/>
    <mergeCell ref="L86:L87"/>
    <mergeCell ref="K88:K89"/>
    <mergeCell ref="L88:L89"/>
    <mergeCell ref="P88:P89"/>
    <mergeCell ref="Q88:Q89"/>
    <mergeCell ref="A88:A89"/>
    <mergeCell ref="F84:F85"/>
    <mergeCell ref="Q86:Q87"/>
    <mergeCell ref="R86:R87"/>
    <mergeCell ref="Q82:Q83"/>
    <mergeCell ref="R82:R83"/>
    <mergeCell ref="R84:R85"/>
    <mergeCell ref="P86:P87"/>
    <mergeCell ref="A82:A83"/>
    <mergeCell ref="B82:B83"/>
    <mergeCell ref="C82:C83"/>
    <mergeCell ref="D82:D83"/>
    <mergeCell ref="E82:E83"/>
    <mergeCell ref="F82:F83"/>
    <mergeCell ref="G82:G83"/>
    <mergeCell ref="H82:H83"/>
    <mergeCell ref="I82:I83"/>
    <mergeCell ref="P76:P77"/>
    <mergeCell ref="Q76:Q77"/>
    <mergeCell ref="R76:R77"/>
    <mergeCell ref="I76:I77"/>
    <mergeCell ref="J76:J77"/>
    <mergeCell ref="K76:K77"/>
    <mergeCell ref="L76:L77"/>
    <mergeCell ref="Q78:Q79"/>
    <mergeCell ref="R78:R79"/>
    <mergeCell ref="I78:I79"/>
    <mergeCell ref="J78:J79"/>
    <mergeCell ref="K78:K79"/>
    <mergeCell ref="L78:L79"/>
    <mergeCell ref="P78:P79"/>
    <mergeCell ref="R80:R81"/>
    <mergeCell ref="I80:I81"/>
    <mergeCell ref="A78:A79"/>
    <mergeCell ref="B78:B79"/>
    <mergeCell ref="C78:C79"/>
    <mergeCell ref="D78:D79"/>
    <mergeCell ref="E78:E79"/>
    <mergeCell ref="F78:F79"/>
    <mergeCell ref="G78:G79"/>
    <mergeCell ref="G76:G77"/>
    <mergeCell ref="H76:H77"/>
    <mergeCell ref="A76:A77"/>
    <mergeCell ref="B76:B77"/>
    <mergeCell ref="C76:C77"/>
    <mergeCell ref="D76:D77"/>
    <mergeCell ref="E76:E77"/>
    <mergeCell ref="F76:F77"/>
    <mergeCell ref="D80:D81"/>
    <mergeCell ref="E80:E81"/>
    <mergeCell ref="F80:F81"/>
    <mergeCell ref="G80:G81"/>
    <mergeCell ref="H80:H81"/>
    <mergeCell ref="H78:H79"/>
    <mergeCell ref="A80:A81"/>
    <mergeCell ref="B80:B81"/>
    <mergeCell ref="C80:C81"/>
    <mergeCell ref="Q74:Q75"/>
    <mergeCell ref="R74:R75"/>
    <mergeCell ref="R72:R73"/>
    <mergeCell ref="A74:A75"/>
    <mergeCell ref="B74:B75"/>
    <mergeCell ref="C74:C75"/>
    <mergeCell ref="D74:D75"/>
    <mergeCell ref="E74:E75"/>
    <mergeCell ref="F74:F75"/>
    <mergeCell ref="G74:G75"/>
    <mergeCell ref="H74:H75"/>
    <mergeCell ref="I74:I75"/>
    <mergeCell ref="I72:I73"/>
    <mergeCell ref="J72:J73"/>
    <mergeCell ref="K72:K73"/>
    <mergeCell ref="L72:L73"/>
    <mergeCell ref="P72:P73"/>
    <mergeCell ref="Q72:Q73"/>
    <mergeCell ref="A72:A73"/>
    <mergeCell ref="B72:B73"/>
    <mergeCell ref="C72:C73"/>
    <mergeCell ref="D72:D73"/>
    <mergeCell ref="E72:E73"/>
    <mergeCell ref="F72:F73"/>
    <mergeCell ref="G72:G73"/>
    <mergeCell ref="H72:H73"/>
    <mergeCell ref="I68:I69"/>
    <mergeCell ref="J68:J69"/>
    <mergeCell ref="K68:K69"/>
    <mergeCell ref="L68:L69"/>
    <mergeCell ref="A68:A69"/>
    <mergeCell ref="B68:B69"/>
    <mergeCell ref="C68:C69"/>
    <mergeCell ref="D68:D69"/>
    <mergeCell ref="E68:E69"/>
    <mergeCell ref="I70:I71"/>
    <mergeCell ref="J70:J71"/>
    <mergeCell ref="K70:K71"/>
    <mergeCell ref="L70:L71"/>
    <mergeCell ref="J74:J75"/>
    <mergeCell ref="K74:K75"/>
    <mergeCell ref="L74:L75"/>
    <mergeCell ref="P74:P75"/>
    <mergeCell ref="J66:J67"/>
    <mergeCell ref="K66:K67"/>
    <mergeCell ref="L66:L67"/>
    <mergeCell ref="P66:P67"/>
    <mergeCell ref="F68:F69"/>
    <mergeCell ref="Q70:Q71"/>
    <mergeCell ref="R70:R71"/>
    <mergeCell ref="Q66:Q67"/>
    <mergeCell ref="R66:R67"/>
    <mergeCell ref="R68:R69"/>
    <mergeCell ref="P70:P71"/>
    <mergeCell ref="A66:A67"/>
    <mergeCell ref="B66:B67"/>
    <mergeCell ref="C66:C67"/>
    <mergeCell ref="D66:D67"/>
    <mergeCell ref="E66:E67"/>
    <mergeCell ref="F66:F67"/>
    <mergeCell ref="G66:G67"/>
    <mergeCell ref="H66:H67"/>
    <mergeCell ref="I66:I67"/>
    <mergeCell ref="H70:H71"/>
    <mergeCell ref="P68:P69"/>
    <mergeCell ref="Q68:Q69"/>
    <mergeCell ref="A70:A71"/>
    <mergeCell ref="B70:B71"/>
    <mergeCell ref="C70:C71"/>
    <mergeCell ref="D70:D71"/>
    <mergeCell ref="E70:E71"/>
    <mergeCell ref="F70:F71"/>
    <mergeCell ref="G70:G71"/>
    <mergeCell ref="G68:G69"/>
    <mergeCell ref="H68:H69"/>
    <mergeCell ref="P60:P61"/>
    <mergeCell ref="Q60:Q61"/>
    <mergeCell ref="R60:R61"/>
    <mergeCell ref="I60:I61"/>
    <mergeCell ref="J60:J61"/>
    <mergeCell ref="K60:K61"/>
    <mergeCell ref="L60:L61"/>
    <mergeCell ref="Q62:Q63"/>
    <mergeCell ref="R62:R63"/>
    <mergeCell ref="I62:I63"/>
    <mergeCell ref="J62:J63"/>
    <mergeCell ref="K62:K63"/>
    <mergeCell ref="L62:L63"/>
    <mergeCell ref="P62:P63"/>
    <mergeCell ref="R64:R65"/>
    <mergeCell ref="I64:I65"/>
    <mergeCell ref="J64:J65"/>
    <mergeCell ref="K64:K65"/>
    <mergeCell ref="L64:L65"/>
    <mergeCell ref="P64:P65"/>
    <mergeCell ref="Q64:Q65"/>
    <mergeCell ref="A62:A63"/>
    <mergeCell ref="B62:B63"/>
    <mergeCell ref="C62:C63"/>
    <mergeCell ref="D62:D63"/>
    <mergeCell ref="E62:E63"/>
    <mergeCell ref="F62:F63"/>
    <mergeCell ref="G62:G63"/>
    <mergeCell ref="G60:G61"/>
    <mergeCell ref="H60:H61"/>
    <mergeCell ref="A60:A61"/>
    <mergeCell ref="B60:B61"/>
    <mergeCell ref="C60:C61"/>
    <mergeCell ref="D60:D61"/>
    <mergeCell ref="E60:E61"/>
    <mergeCell ref="F60:F61"/>
    <mergeCell ref="D64:D65"/>
    <mergeCell ref="E64:E65"/>
    <mergeCell ref="F64:F65"/>
    <mergeCell ref="G64:G65"/>
    <mergeCell ref="H64:H65"/>
    <mergeCell ref="H62:H63"/>
    <mergeCell ref="A64:A65"/>
    <mergeCell ref="B64:B65"/>
    <mergeCell ref="C64:C65"/>
    <mergeCell ref="Q58:Q59"/>
    <mergeCell ref="R58:R59"/>
    <mergeCell ref="R56:R57"/>
    <mergeCell ref="A58:A59"/>
    <mergeCell ref="B58:B59"/>
    <mergeCell ref="C58:C59"/>
    <mergeCell ref="D58:D59"/>
    <mergeCell ref="E58:E59"/>
    <mergeCell ref="F58:F59"/>
    <mergeCell ref="G58:G59"/>
    <mergeCell ref="H58:H59"/>
    <mergeCell ref="I58:I59"/>
    <mergeCell ref="I56:I57"/>
    <mergeCell ref="J56:J57"/>
    <mergeCell ref="K56:K57"/>
    <mergeCell ref="L56:L57"/>
    <mergeCell ref="P56:P57"/>
    <mergeCell ref="Q56:Q57"/>
    <mergeCell ref="A56:A57"/>
    <mergeCell ref="B56:B57"/>
    <mergeCell ref="C56:C57"/>
    <mergeCell ref="D56:D57"/>
    <mergeCell ref="E56:E57"/>
    <mergeCell ref="F56:F57"/>
    <mergeCell ref="G56:G57"/>
    <mergeCell ref="H56:H57"/>
    <mergeCell ref="I52:I53"/>
    <mergeCell ref="J52:J53"/>
    <mergeCell ref="K52:K53"/>
    <mergeCell ref="L52:L53"/>
    <mergeCell ref="A52:A53"/>
    <mergeCell ref="B52:B53"/>
    <mergeCell ref="C52:C53"/>
    <mergeCell ref="D52:D53"/>
    <mergeCell ref="E52:E53"/>
    <mergeCell ref="I54:I55"/>
    <mergeCell ref="J54:J55"/>
    <mergeCell ref="K54:K55"/>
    <mergeCell ref="L54:L55"/>
    <mergeCell ref="J58:J59"/>
    <mergeCell ref="K58:K59"/>
    <mergeCell ref="L58:L59"/>
    <mergeCell ref="P58:P59"/>
    <mergeCell ref="J50:J51"/>
    <mergeCell ref="K50:K51"/>
    <mergeCell ref="L50:L51"/>
    <mergeCell ref="P50:P51"/>
    <mergeCell ref="F52:F53"/>
    <mergeCell ref="Q54:Q55"/>
    <mergeCell ref="R54:R55"/>
    <mergeCell ref="Q50:Q51"/>
    <mergeCell ref="R50:R51"/>
    <mergeCell ref="R52:R53"/>
    <mergeCell ref="P54:P55"/>
    <mergeCell ref="A50:A51"/>
    <mergeCell ref="B50:B51"/>
    <mergeCell ref="C50:C51"/>
    <mergeCell ref="D50:D51"/>
    <mergeCell ref="E50:E51"/>
    <mergeCell ref="F50:F51"/>
    <mergeCell ref="G50:G51"/>
    <mergeCell ref="H50:H51"/>
    <mergeCell ref="I50:I51"/>
    <mergeCell ref="H54:H55"/>
    <mergeCell ref="P52:P53"/>
    <mergeCell ref="Q52:Q53"/>
    <mergeCell ref="A54:A55"/>
    <mergeCell ref="B54:B55"/>
    <mergeCell ref="C54:C55"/>
    <mergeCell ref="D54:D55"/>
    <mergeCell ref="E54:E55"/>
    <mergeCell ref="F54:F55"/>
    <mergeCell ref="G54:G55"/>
    <mergeCell ref="G52:G53"/>
    <mergeCell ref="H52:H53"/>
    <mergeCell ref="P44:P45"/>
    <mergeCell ref="Q44:Q45"/>
    <mergeCell ref="R44:R45"/>
    <mergeCell ref="I44:I45"/>
    <mergeCell ref="J44:J45"/>
    <mergeCell ref="K44:K45"/>
    <mergeCell ref="L44:L45"/>
    <mergeCell ref="Q46:Q47"/>
    <mergeCell ref="R46:R47"/>
    <mergeCell ref="I46:I47"/>
    <mergeCell ref="J46:J47"/>
    <mergeCell ref="K46:K47"/>
    <mergeCell ref="L46:L47"/>
    <mergeCell ref="P46:P47"/>
    <mergeCell ref="R48:R49"/>
    <mergeCell ref="I48:I49"/>
    <mergeCell ref="J48:J49"/>
    <mergeCell ref="K48:K49"/>
    <mergeCell ref="L48:L49"/>
    <mergeCell ref="P48:P49"/>
    <mergeCell ref="Q48:Q49"/>
    <mergeCell ref="A46:A47"/>
    <mergeCell ref="B46:B47"/>
    <mergeCell ref="C46:C47"/>
    <mergeCell ref="D46:D47"/>
    <mergeCell ref="E46:E47"/>
    <mergeCell ref="F46:F47"/>
    <mergeCell ref="G46:G47"/>
    <mergeCell ref="G44:G45"/>
    <mergeCell ref="H44:H45"/>
    <mergeCell ref="A44:A45"/>
    <mergeCell ref="B44:B45"/>
    <mergeCell ref="C44:C45"/>
    <mergeCell ref="D44:D45"/>
    <mergeCell ref="E44:E45"/>
    <mergeCell ref="F44:F45"/>
    <mergeCell ref="D48:D49"/>
    <mergeCell ref="E48:E49"/>
    <mergeCell ref="F48:F49"/>
    <mergeCell ref="G48:G49"/>
    <mergeCell ref="H48:H49"/>
    <mergeCell ref="H46:H47"/>
    <mergeCell ref="A48:A49"/>
    <mergeCell ref="B48:B49"/>
    <mergeCell ref="C48:C49"/>
    <mergeCell ref="C40:C41"/>
    <mergeCell ref="D40:D41"/>
    <mergeCell ref="E40:E41"/>
    <mergeCell ref="F40:F41"/>
    <mergeCell ref="G40:G41"/>
    <mergeCell ref="H40:H41"/>
    <mergeCell ref="H38:H39"/>
    <mergeCell ref="N36:O36"/>
    <mergeCell ref="J42:J43"/>
    <mergeCell ref="K42:K43"/>
    <mergeCell ref="L42:L43"/>
    <mergeCell ref="P42:P43"/>
    <mergeCell ref="Q42:Q43"/>
    <mergeCell ref="R42:R43"/>
    <mergeCell ref="R40:R41"/>
    <mergeCell ref="A42:A43"/>
    <mergeCell ref="B42:B43"/>
    <mergeCell ref="C42:C43"/>
    <mergeCell ref="D42:D43"/>
    <mergeCell ref="E42:E43"/>
    <mergeCell ref="F42:F43"/>
    <mergeCell ref="G42:G43"/>
    <mergeCell ref="H42:H43"/>
    <mergeCell ref="I42:I43"/>
    <mergeCell ref="I40:I41"/>
    <mergeCell ref="J40:J41"/>
    <mergeCell ref="K40:K41"/>
    <mergeCell ref="L40:L41"/>
    <mergeCell ref="P40:P41"/>
    <mergeCell ref="Q40:Q41"/>
    <mergeCell ref="A40:A41"/>
    <mergeCell ref="B40:B41"/>
    <mergeCell ref="C2:F2"/>
    <mergeCell ref="I1:L1"/>
    <mergeCell ref="M1:P1"/>
    <mergeCell ref="Q1:T1"/>
    <mergeCell ref="U1:X1"/>
    <mergeCell ref="Y1:AB1"/>
    <mergeCell ref="AC1:AF1"/>
    <mergeCell ref="AG1:AH1"/>
    <mergeCell ref="R38:R39"/>
    <mergeCell ref="I38:I39"/>
    <mergeCell ref="J38:J39"/>
    <mergeCell ref="K38:K39"/>
    <mergeCell ref="L38:L39"/>
    <mergeCell ref="P38:P39"/>
    <mergeCell ref="P36:Q36"/>
    <mergeCell ref="A38:A39"/>
    <mergeCell ref="B38:B39"/>
    <mergeCell ref="C38:C39"/>
    <mergeCell ref="D38:D39"/>
    <mergeCell ref="E38:E39"/>
    <mergeCell ref="F38:F39"/>
    <mergeCell ref="G38:G39"/>
    <mergeCell ref="Q38:Q39"/>
    <mergeCell ref="Z19:AA19"/>
    <mergeCell ref="AA31:AB31"/>
    <mergeCell ref="T8:U8"/>
    <mergeCell ref="V8:W8"/>
    <mergeCell ref="X8:Y8"/>
    <mergeCell ref="Z8:AA8"/>
    <mergeCell ref="AB8:AC8"/>
    <mergeCell ref="AD8:AE8"/>
    <mergeCell ref="AF8:AG8"/>
    <mergeCell ref="BS1:BV1"/>
    <mergeCell ref="BW1:BZ1"/>
    <mergeCell ref="CA1:CD1"/>
    <mergeCell ref="CE1:CH1"/>
    <mergeCell ref="CI1:CL1"/>
    <mergeCell ref="CM1:CP1"/>
    <mergeCell ref="CQ1:CT1"/>
    <mergeCell ref="CU1:CX1"/>
    <mergeCell ref="CY1:DB1"/>
    <mergeCell ref="AI1:AL1"/>
    <mergeCell ref="AM1:AP1"/>
    <mergeCell ref="AQ1:AT1"/>
    <mergeCell ref="AU1:AX1"/>
    <mergeCell ref="AY1:BB1"/>
    <mergeCell ref="BC1:BF1"/>
    <mergeCell ref="BG1:BJ1"/>
    <mergeCell ref="BK1:BN1"/>
    <mergeCell ref="BO1:BR1"/>
    <mergeCell ref="EM1:EP1"/>
    <mergeCell ref="EQ1:ET1"/>
    <mergeCell ref="EU1:EX1"/>
    <mergeCell ref="EY1:FB1"/>
    <mergeCell ref="FC1:FF1"/>
    <mergeCell ref="FG1:FJ1"/>
    <mergeCell ref="FK1:FN1"/>
    <mergeCell ref="FO1:FR1"/>
    <mergeCell ref="FS1:FV1"/>
    <mergeCell ref="DC1:DF1"/>
    <mergeCell ref="DG1:DJ1"/>
    <mergeCell ref="DK1:DN1"/>
    <mergeCell ref="DO1:DR1"/>
    <mergeCell ref="DS1:DV1"/>
    <mergeCell ref="DW1:DZ1"/>
    <mergeCell ref="EA1:ED1"/>
    <mergeCell ref="EE1:EH1"/>
    <mergeCell ref="EI1:EL1"/>
    <mergeCell ref="HG1:HJ1"/>
    <mergeCell ref="HK1:HN1"/>
    <mergeCell ref="HO1:HR1"/>
    <mergeCell ref="HS1:HV1"/>
    <mergeCell ref="HW1:HZ1"/>
    <mergeCell ref="IA1:ID1"/>
    <mergeCell ref="IE1:IH1"/>
    <mergeCell ref="II1:IL1"/>
    <mergeCell ref="IM1:IP1"/>
    <mergeCell ref="FW1:FZ1"/>
    <mergeCell ref="GA1:GD1"/>
    <mergeCell ref="GE1:GH1"/>
    <mergeCell ref="GI1:GL1"/>
    <mergeCell ref="GM1:GP1"/>
    <mergeCell ref="GQ1:GT1"/>
    <mergeCell ref="GU1:GX1"/>
    <mergeCell ref="GY1:HB1"/>
    <mergeCell ref="HC1:HF1"/>
    <mergeCell ref="KA1:KD1"/>
    <mergeCell ref="KE1:KH1"/>
    <mergeCell ref="KI1:KL1"/>
    <mergeCell ref="KM1:KP1"/>
    <mergeCell ref="KQ1:KT1"/>
    <mergeCell ref="KU1:KX1"/>
    <mergeCell ref="KY1:LB1"/>
    <mergeCell ref="LC1:LF1"/>
    <mergeCell ref="LG1:LJ1"/>
    <mergeCell ref="IQ1:IT1"/>
    <mergeCell ref="IU1:IX1"/>
    <mergeCell ref="IY1:JB1"/>
    <mergeCell ref="JC1:JF1"/>
    <mergeCell ref="JG1:JJ1"/>
    <mergeCell ref="JK1:JN1"/>
    <mergeCell ref="JO1:JR1"/>
    <mergeCell ref="JS1:JV1"/>
    <mergeCell ref="JW1:JZ1"/>
    <mergeCell ref="MU1:MX1"/>
    <mergeCell ref="MY1:NB1"/>
    <mergeCell ref="NC1:NF1"/>
    <mergeCell ref="NG1:NJ1"/>
    <mergeCell ref="NK1:NN1"/>
    <mergeCell ref="NO1:NR1"/>
    <mergeCell ref="NS1:NV1"/>
    <mergeCell ref="NW1:NZ1"/>
    <mergeCell ref="OA1:OD1"/>
    <mergeCell ref="LK1:LN1"/>
    <mergeCell ref="LO1:LR1"/>
    <mergeCell ref="LS1:LV1"/>
    <mergeCell ref="LW1:LZ1"/>
    <mergeCell ref="MA1:MD1"/>
    <mergeCell ref="ME1:MH1"/>
    <mergeCell ref="MI1:ML1"/>
    <mergeCell ref="MM1:MP1"/>
    <mergeCell ref="MQ1:MT1"/>
    <mergeCell ref="PO1:PR1"/>
    <mergeCell ref="PS1:PV1"/>
    <mergeCell ref="PW1:PZ1"/>
    <mergeCell ref="QA1:QD1"/>
    <mergeCell ref="QE1:QH1"/>
    <mergeCell ref="QI1:QL1"/>
    <mergeCell ref="QM1:QP1"/>
    <mergeCell ref="QQ1:QT1"/>
    <mergeCell ref="QU1:QX1"/>
    <mergeCell ref="OE1:OH1"/>
    <mergeCell ref="OI1:OL1"/>
    <mergeCell ref="OM1:OP1"/>
    <mergeCell ref="OQ1:OT1"/>
    <mergeCell ref="OU1:OX1"/>
    <mergeCell ref="OY1:PB1"/>
    <mergeCell ref="PC1:PF1"/>
    <mergeCell ref="PG1:PJ1"/>
    <mergeCell ref="PK1:PN1"/>
    <mergeCell ref="SI1:SL1"/>
    <mergeCell ref="SM1:SP1"/>
    <mergeCell ref="SQ1:ST1"/>
    <mergeCell ref="SU1:SX1"/>
    <mergeCell ref="SY1:TB1"/>
    <mergeCell ref="TC1:TF1"/>
    <mergeCell ref="TG1:TJ1"/>
    <mergeCell ref="TK1:TN1"/>
    <mergeCell ref="TO1:TR1"/>
    <mergeCell ref="QY1:RB1"/>
    <mergeCell ref="RC1:RF1"/>
    <mergeCell ref="RG1:RJ1"/>
    <mergeCell ref="RK1:RN1"/>
    <mergeCell ref="RO1:RR1"/>
    <mergeCell ref="RS1:RV1"/>
    <mergeCell ref="RW1:RZ1"/>
    <mergeCell ref="SA1:SD1"/>
    <mergeCell ref="SE1:SH1"/>
    <mergeCell ref="VC1:VF1"/>
    <mergeCell ref="VG1:VJ1"/>
    <mergeCell ref="VK1:VN1"/>
    <mergeCell ref="VO1:VR1"/>
    <mergeCell ref="VS1:VV1"/>
    <mergeCell ref="VW1:VZ1"/>
    <mergeCell ref="WA1:WD1"/>
    <mergeCell ref="WE1:WH1"/>
    <mergeCell ref="WI1:WL1"/>
    <mergeCell ref="TS1:TV1"/>
    <mergeCell ref="TW1:TZ1"/>
    <mergeCell ref="UA1:UD1"/>
    <mergeCell ref="UE1:UH1"/>
    <mergeCell ref="UI1:UL1"/>
    <mergeCell ref="UM1:UP1"/>
    <mergeCell ref="UQ1:UT1"/>
    <mergeCell ref="UU1:UX1"/>
    <mergeCell ref="UY1:VB1"/>
    <mergeCell ref="XW1:XZ1"/>
    <mergeCell ref="YA1:YD1"/>
    <mergeCell ref="YE1:YH1"/>
    <mergeCell ref="YI1:YL1"/>
    <mergeCell ref="YM1:YP1"/>
    <mergeCell ref="YQ1:YT1"/>
    <mergeCell ref="YU1:YX1"/>
    <mergeCell ref="YY1:ZB1"/>
    <mergeCell ref="ZC1:ZF1"/>
    <mergeCell ref="WM1:WP1"/>
    <mergeCell ref="WQ1:WT1"/>
    <mergeCell ref="WU1:WX1"/>
    <mergeCell ref="WY1:XB1"/>
    <mergeCell ref="XC1:XF1"/>
    <mergeCell ref="XG1:XJ1"/>
    <mergeCell ref="XK1:XN1"/>
    <mergeCell ref="XO1:XR1"/>
    <mergeCell ref="XS1:XV1"/>
    <mergeCell ref="AAQ1:AAT1"/>
    <mergeCell ref="AAU1:AAX1"/>
    <mergeCell ref="AAY1:ABB1"/>
    <mergeCell ref="ABC1:ABF1"/>
    <mergeCell ref="ABG1:ABJ1"/>
    <mergeCell ref="ABK1:ABN1"/>
    <mergeCell ref="ABO1:ABR1"/>
    <mergeCell ref="ABS1:ABV1"/>
    <mergeCell ref="ABW1:ABZ1"/>
    <mergeCell ref="ZG1:ZJ1"/>
    <mergeCell ref="ZK1:ZN1"/>
    <mergeCell ref="ZO1:ZR1"/>
    <mergeCell ref="ZS1:ZV1"/>
    <mergeCell ref="ZW1:ZZ1"/>
    <mergeCell ref="AAA1:AAD1"/>
    <mergeCell ref="AAE1:AAH1"/>
    <mergeCell ref="AAI1:AAL1"/>
    <mergeCell ref="AAM1:AAP1"/>
    <mergeCell ref="ADK1:ADN1"/>
    <mergeCell ref="ADO1:ADR1"/>
    <mergeCell ref="ADS1:ADV1"/>
    <mergeCell ref="ADW1:ADZ1"/>
    <mergeCell ref="AEA1:AED1"/>
    <mergeCell ref="AEE1:AEH1"/>
    <mergeCell ref="AEI1:AEL1"/>
    <mergeCell ref="AEM1:AEP1"/>
    <mergeCell ref="AEQ1:AET1"/>
    <mergeCell ref="ACA1:ACD1"/>
    <mergeCell ref="ACE1:ACH1"/>
    <mergeCell ref="ACI1:ACL1"/>
    <mergeCell ref="ACM1:ACP1"/>
    <mergeCell ref="ACQ1:ACT1"/>
    <mergeCell ref="ACU1:ACX1"/>
    <mergeCell ref="ACY1:ADB1"/>
    <mergeCell ref="ADC1:ADF1"/>
    <mergeCell ref="ADG1:ADJ1"/>
    <mergeCell ref="AGE1:AGH1"/>
    <mergeCell ref="AGI1:AGL1"/>
    <mergeCell ref="AGM1:AGP1"/>
    <mergeCell ref="AGQ1:AGT1"/>
    <mergeCell ref="AGU1:AGX1"/>
    <mergeCell ref="AGY1:AHB1"/>
    <mergeCell ref="AHC1:AHF1"/>
    <mergeCell ref="AHG1:AHJ1"/>
    <mergeCell ref="AHK1:AHN1"/>
    <mergeCell ref="AEU1:AEX1"/>
    <mergeCell ref="AEY1:AFB1"/>
    <mergeCell ref="AFC1:AFF1"/>
    <mergeCell ref="AFG1:AFJ1"/>
    <mergeCell ref="AFK1:AFN1"/>
    <mergeCell ref="AFO1:AFR1"/>
    <mergeCell ref="AFS1:AFV1"/>
    <mergeCell ref="AFW1:AFZ1"/>
    <mergeCell ref="AGA1:AGD1"/>
    <mergeCell ref="AIY1:AJB1"/>
    <mergeCell ref="AJC1:AJF1"/>
    <mergeCell ref="AJG1:AJJ1"/>
    <mergeCell ref="AJK1:AJN1"/>
    <mergeCell ref="AJO1:AJR1"/>
    <mergeCell ref="AJS1:AJV1"/>
    <mergeCell ref="AJW1:AJZ1"/>
    <mergeCell ref="AKA1:AKD1"/>
    <mergeCell ref="AKE1:AKH1"/>
    <mergeCell ref="AHO1:AHR1"/>
    <mergeCell ref="AHS1:AHV1"/>
    <mergeCell ref="AHW1:AHZ1"/>
    <mergeCell ref="AIA1:AID1"/>
    <mergeCell ref="AIE1:AIH1"/>
    <mergeCell ref="AII1:AIL1"/>
    <mergeCell ref="AIM1:AIP1"/>
    <mergeCell ref="AIQ1:AIT1"/>
    <mergeCell ref="AIU1:AIX1"/>
    <mergeCell ref="ALS1:ALV1"/>
    <mergeCell ref="ALW1:ALZ1"/>
    <mergeCell ref="AMA1:AMD1"/>
    <mergeCell ref="AME1:AMH1"/>
    <mergeCell ref="AMI1:AML1"/>
    <mergeCell ref="AMM1:AMP1"/>
    <mergeCell ref="AMQ1:AMT1"/>
    <mergeCell ref="AMU1:AMX1"/>
    <mergeCell ref="AMY1:ANB1"/>
    <mergeCell ref="AKI1:AKL1"/>
    <mergeCell ref="AKM1:AKP1"/>
    <mergeCell ref="AKQ1:AKT1"/>
    <mergeCell ref="AKU1:AKX1"/>
    <mergeCell ref="AKY1:ALB1"/>
    <mergeCell ref="ALC1:ALF1"/>
    <mergeCell ref="ALG1:ALJ1"/>
    <mergeCell ref="ALK1:ALN1"/>
    <mergeCell ref="ALO1:ALR1"/>
    <mergeCell ref="AOM1:AOP1"/>
    <mergeCell ref="AOQ1:AOT1"/>
    <mergeCell ref="AOU1:AOX1"/>
    <mergeCell ref="AOY1:APB1"/>
    <mergeCell ref="APC1:APF1"/>
    <mergeCell ref="APG1:APJ1"/>
    <mergeCell ref="APK1:APN1"/>
    <mergeCell ref="APO1:APR1"/>
    <mergeCell ref="APS1:APV1"/>
    <mergeCell ref="ANC1:ANF1"/>
    <mergeCell ref="ANG1:ANJ1"/>
    <mergeCell ref="ANK1:ANN1"/>
    <mergeCell ref="ANO1:ANR1"/>
    <mergeCell ref="ANS1:ANV1"/>
    <mergeCell ref="ANW1:ANZ1"/>
    <mergeCell ref="AOA1:AOD1"/>
    <mergeCell ref="AOE1:AOH1"/>
    <mergeCell ref="AOI1:AOL1"/>
    <mergeCell ref="ARG1:ARJ1"/>
    <mergeCell ref="ARK1:ARN1"/>
    <mergeCell ref="ARO1:ARR1"/>
    <mergeCell ref="ARS1:ARV1"/>
    <mergeCell ref="ARW1:ARZ1"/>
    <mergeCell ref="ASA1:ASD1"/>
    <mergeCell ref="ASE1:ASH1"/>
    <mergeCell ref="ASI1:ASL1"/>
    <mergeCell ref="ASM1:ASP1"/>
    <mergeCell ref="APW1:APZ1"/>
    <mergeCell ref="AQA1:AQD1"/>
    <mergeCell ref="AQE1:AQH1"/>
    <mergeCell ref="AQI1:AQL1"/>
    <mergeCell ref="AQM1:AQP1"/>
    <mergeCell ref="AQQ1:AQT1"/>
    <mergeCell ref="AQU1:AQX1"/>
    <mergeCell ref="AQY1:ARB1"/>
    <mergeCell ref="ARC1:ARF1"/>
    <mergeCell ref="AUA1:AUD1"/>
    <mergeCell ref="AUE1:AUH1"/>
    <mergeCell ref="AUI1:AUL1"/>
    <mergeCell ref="AUM1:AUP1"/>
    <mergeCell ref="AUQ1:AUT1"/>
    <mergeCell ref="AUU1:AUX1"/>
    <mergeCell ref="AUY1:AVB1"/>
    <mergeCell ref="AVC1:AVF1"/>
    <mergeCell ref="AVG1:AVJ1"/>
    <mergeCell ref="ASQ1:AST1"/>
    <mergeCell ref="ASU1:ASX1"/>
    <mergeCell ref="ASY1:ATB1"/>
    <mergeCell ref="ATC1:ATF1"/>
    <mergeCell ref="ATG1:ATJ1"/>
    <mergeCell ref="ATK1:ATN1"/>
    <mergeCell ref="ATO1:ATR1"/>
    <mergeCell ref="ATS1:ATV1"/>
    <mergeCell ref="ATW1:ATZ1"/>
    <mergeCell ref="AWU1:AWX1"/>
    <mergeCell ref="AWY1:AXB1"/>
    <mergeCell ref="AXC1:AXF1"/>
    <mergeCell ref="AXG1:AXJ1"/>
    <mergeCell ref="AXK1:AXN1"/>
    <mergeCell ref="AXO1:AXR1"/>
    <mergeCell ref="AXS1:AXV1"/>
    <mergeCell ref="AXW1:AXZ1"/>
    <mergeCell ref="AYA1:AYD1"/>
    <mergeCell ref="AVK1:AVN1"/>
    <mergeCell ref="AVO1:AVR1"/>
    <mergeCell ref="AVS1:AVV1"/>
    <mergeCell ref="AVW1:AVZ1"/>
    <mergeCell ref="AWA1:AWD1"/>
    <mergeCell ref="AWE1:AWH1"/>
    <mergeCell ref="AWI1:AWL1"/>
    <mergeCell ref="AWM1:AWP1"/>
    <mergeCell ref="AWQ1:AWT1"/>
    <mergeCell ref="AZO1:AZR1"/>
    <mergeCell ref="AZS1:AZV1"/>
    <mergeCell ref="AZW1:AZZ1"/>
    <mergeCell ref="BAA1:BAD1"/>
    <mergeCell ref="BAE1:BAH1"/>
    <mergeCell ref="BAI1:BAL1"/>
    <mergeCell ref="BAM1:BAP1"/>
    <mergeCell ref="BAQ1:BAT1"/>
    <mergeCell ref="BAU1:BAX1"/>
    <mergeCell ref="AYE1:AYH1"/>
    <mergeCell ref="AYI1:AYL1"/>
    <mergeCell ref="AYM1:AYP1"/>
    <mergeCell ref="AYQ1:AYT1"/>
    <mergeCell ref="AYU1:AYX1"/>
    <mergeCell ref="AYY1:AZB1"/>
    <mergeCell ref="AZC1:AZF1"/>
    <mergeCell ref="AZG1:AZJ1"/>
    <mergeCell ref="AZK1:AZN1"/>
    <mergeCell ref="BCI1:BCL1"/>
    <mergeCell ref="BCM1:BCP1"/>
    <mergeCell ref="BCQ1:BCT1"/>
    <mergeCell ref="BCU1:BCX1"/>
    <mergeCell ref="BCY1:BDB1"/>
    <mergeCell ref="BDC1:BDF1"/>
    <mergeCell ref="BDG1:BDJ1"/>
    <mergeCell ref="BDK1:BDN1"/>
    <mergeCell ref="BDO1:BDR1"/>
    <mergeCell ref="BAY1:BBB1"/>
    <mergeCell ref="BBC1:BBF1"/>
    <mergeCell ref="BBG1:BBJ1"/>
    <mergeCell ref="BBK1:BBN1"/>
    <mergeCell ref="BBO1:BBR1"/>
    <mergeCell ref="BBS1:BBV1"/>
    <mergeCell ref="BBW1:BBZ1"/>
    <mergeCell ref="BCA1:BCD1"/>
    <mergeCell ref="BCE1:BCH1"/>
    <mergeCell ref="BFC1:BFF1"/>
    <mergeCell ref="BFG1:BFJ1"/>
    <mergeCell ref="BFK1:BFN1"/>
    <mergeCell ref="BFO1:BFR1"/>
    <mergeCell ref="BFS1:BFV1"/>
    <mergeCell ref="BFW1:BFZ1"/>
    <mergeCell ref="BGA1:BGD1"/>
    <mergeCell ref="BGE1:BGH1"/>
    <mergeCell ref="BGI1:BGL1"/>
    <mergeCell ref="BDS1:BDV1"/>
    <mergeCell ref="BDW1:BDZ1"/>
    <mergeCell ref="BEA1:BED1"/>
    <mergeCell ref="BEE1:BEH1"/>
    <mergeCell ref="BEI1:BEL1"/>
    <mergeCell ref="BEM1:BEP1"/>
    <mergeCell ref="BEQ1:BET1"/>
    <mergeCell ref="BEU1:BEX1"/>
    <mergeCell ref="BEY1:BFB1"/>
    <mergeCell ref="BHW1:BHZ1"/>
    <mergeCell ref="BIA1:BID1"/>
    <mergeCell ref="BIE1:BIH1"/>
    <mergeCell ref="BII1:BIL1"/>
    <mergeCell ref="BIM1:BIP1"/>
    <mergeCell ref="BIQ1:BIT1"/>
    <mergeCell ref="BIU1:BIX1"/>
    <mergeCell ref="BIY1:BJB1"/>
    <mergeCell ref="BJC1:BJF1"/>
    <mergeCell ref="BGM1:BGP1"/>
    <mergeCell ref="BGQ1:BGT1"/>
    <mergeCell ref="BGU1:BGX1"/>
    <mergeCell ref="BGY1:BHB1"/>
    <mergeCell ref="BHC1:BHF1"/>
    <mergeCell ref="BHG1:BHJ1"/>
    <mergeCell ref="BHK1:BHN1"/>
    <mergeCell ref="BHO1:BHR1"/>
    <mergeCell ref="BHS1:BHV1"/>
    <mergeCell ref="BKQ1:BKT1"/>
    <mergeCell ref="BKU1:BKX1"/>
    <mergeCell ref="BKY1:BLB1"/>
    <mergeCell ref="BLC1:BLF1"/>
    <mergeCell ref="BLG1:BLJ1"/>
    <mergeCell ref="BLK1:BLN1"/>
    <mergeCell ref="BLO1:BLR1"/>
    <mergeCell ref="BLS1:BLV1"/>
    <mergeCell ref="BLW1:BLZ1"/>
    <mergeCell ref="BJG1:BJJ1"/>
    <mergeCell ref="BJK1:BJN1"/>
    <mergeCell ref="BJO1:BJR1"/>
    <mergeCell ref="BJS1:BJV1"/>
    <mergeCell ref="BJW1:BJZ1"/>
    <mergeCell ref="BKA1:BKD1"/>
    <mergeCell ref="BKE1:BKH1"/>
    <mergeCell ref="BKI1:BKL1"/>
    <mergeCell ref="BKM1:BKP1"/>
    <mergeCell ref="BNK1:BNN1"/>
    <mergeCell ref="BNO1:BNR1"/>
    <mergeCell ref="BNS1:BNV1"/>
    <mergeCell ref="BNW1:BNZ1"/>
    <mergeCell ref="BOA1:BOD1"/>
    <mergeCell ref="BOE1:BOH1"/>
    <mergeCell ref="BOI1:BOL1"/>
    <mergeCell ref="BOM1:BOP1"/>
    <mergeCell ref="BOQ1:BOT1"/>
    <mergeCell ref="BMA1:BMD1"/>
    <mergeCell ref="BME1:BMH1"/>
    <mergeCell ref="BMI1:BML1"/>
    <mergeCell ref="BMM1:BMP1"/>
    <mergeCell ref="BMQ1:BMT1"/>
    <mergeCell ref="BMU1:BMX1"/>
    <mergeCell ref="BMY1:BNB1"/>
    <mergeCell ref="BNC1:BNF1"/>
    <mergeCell ref="BNG1:BNJ1"/>
    <mergeCell ref="BQE1:BQH1"/>
    <mergeCell ref="BQI1:BQL1"/>
    <mergeCell ref="BQM1:BQP1"/>
    <mergeCell ref="BQQ1:BQT1"/>
    <mergeCell ref="BQU1:BQX1"/>
    <mergeCell ref="BQY1:BRB1"/>
    <mergeCell ref="BRC1:BRF1"/>
    <mergeCell ref="BRG1:BRJ1"/>
    <mergeCell ref="BRK1:BRN1"/>
    <mergeCell ref="BOU1:BOX1"/>
    <mergeCell ref="BOY1:BPB1"/>
    <mergeCell ref="BPC1:BPF1"/>
    <mergeCell ref="BPG1:BPJ1"/>
    <mergeCell ref="BPK1:BPN1"/>
    <mergeCell ref="BPO1:BPR1"/>
    <mergeCell ref="BPS1:BPV1"/>
    <mergeCell ref="BPW1:BPZ1"/>
    <mergeCell ref="BQA1:BQD1"/>
    <mergeCell ref="BSY1:BTB1"/>
    <mergeCell ref="BTC1:BTF1"/>
    <mergeCell ref="BTG1:BTJ1"/>
    <mergeCell ref="BTK1:BTN1"/>
    <mergeCell ref="BTO1:BTR1"/>
    <mergeCell ref="BTS1:BTV1"/>
    <mergeCell ref="BTW1:BTZ1"/>
    <mergeCell ref="BUA1:BUD1"/>
    <mergeCell ref="BUE1:BUH1"/>
    <mergeCell ref="BRO1:BRR1"/>
    <mergeCell ref="BRS1:BRV1"/>
    <mergeCell ref="BRW1:BRZ1"/>
    <mergeCell ref="BSA1:BSD1"/>
    <mergeCell ref="BSE1:BSH1"/>
    <mergeCell ref="BSI1:BSL1"/>
    <mergeCell ref="BSM1:BSP1"/>
    <mergeCell ref="BSQ1:BST1"/>
    <mergeCell ref="BSU1:BSX1"/>
    <mergeCell ref="BVS1:BVV1"/>
    <mergeCell ref="BVW1:BVZ1"/>
    <mergeCell ref="BWA1:BWD1"/>
    <mergeCell ref="BWE1:BWH1"/>
    <mergeCell ref="BWI1:BWL1"/>
    <mergeCell ref="BWM1:BWP1"/>
    <mergeCell ref="BWQ1:BWT1"/>
    <mergeCell ref="BWU1:BWX1"/>
    <mergeCell ref="BWY1:BXB1"/>
    <mergeCell ref="BUI1:BUL1"/>
    <mergeCell ref="BUM1:BUP1"/>
    <mergeCell ref="BUQ1:BUT1"/>
    <mergeCell ref="BUU1:BUX1"/>
    <mergeCell ref="BUY1:BVB1"/>
    <mergeCell ref="BVC1:BVF1"/>
    <mergeCell ref="BVG1:BVJ1"/>
    <mergeCell ref="BVK1:BVN1"/>
    <mergeCell ref="BVO1:BVR1"/>
    <mergeCell ref="BYM1:BYP1"/>
    <mergeCell ref="BYQ1:BYT1"/>
    <mergeCell ref="BYU1:BYX1"/>
    <mergeCell ref="BYY1:BZB1"/>
    <mergeCell ref="BZC1:BZF1"/>
    <mergeCell ref="BZG1:BZJ1"/>
    <mergeCell ref="BZK1:BZN1"/>
    <mergeCell ref="BZO1:BZR1"/>
    <mergeCell ref="BZS1:BZV1"/>
    <mergeCell ref="BXC1:BXF1"/>
    <mergeCell ref="BXG1:BXJ1"/>
    <mergeCell ref="BXK1:BXN1"/>
    <mergeCell ref="BXO1:BXR1"/>
    <mergeCell ref="BXS1:BXV1"/>
    <mergeCell ref="BXW1:BXZ1"/>
    <mergeCell ref="BYA1:BYD1"/>
    <mergeCell ref="BYE1:BYH1"/>
    <mergeCell ref="BYI1:BYL1"/>
    <mergeCell ref="CBG1:CBJ1"/>
    <mergeCell ref="CBK1:CBN1"/>
    <mergeCell ref="CBO1:CBR1"/>
    <mergeCell ref="CBS1:CBV1"/>
    <mergeCell ref="CBW1:CBZ1"/>
    <mergeCell ref="CCA1:CCD1"/>
    <mergeCell ref="CCE1:CCH1"/>
    <mergeCell ref="CCI1:CCL1"/>
    <mergeCell ref="CCM1:CCP1"/>
    <mergeCell ref="BZW1:BZZ1"/>
    <mergeCell ref="CAA1:CAD1"/>
    <mergeCell ref="CAE1:CAH1"/>
    <mergeCell ref="CAI1:CAL1"/>
    <mergeCell ref="CAM1:CAP1"/>
    <mergeCell ref="CAQ1:CAT1"/>
    <mergeCell ref="CAU1:CAX1"/>
    <mergeCell ref="CAY1:CBB1"/>
    <mergeCell ref="CBC1:CBF1"/>
    <mergeCell ref="CEA1:CED1"/>
    <mergeCell ref="CEE1:CEH1"/>
    <mergeCell ref="CEI1:CEL1"/>
    <mergeCell ref="CEM1:CEP1"/>
    <mergeCell ref="CEQ1:CET1"/>
    <mergeCell ref="CEU1:CEX1"/>
    <mergeCell ref="CEY1:CFB1"/>
    <mergeCell ref="CFC1:CFF1"/>
    <mergeCell ref="CFG1:CFJ1"/>
    <mergeCell ref="CCQ1:CCT1"/>
    <mergeCell ref="CCU1:CCX1"/>
    <mergeCell ref="CCY1:CDB1"/>
    <mergeCell ref="CDC1:CDF1"/>
    <mergeCell ref="CDG1:CDJ1"/>
    <mergeCell ref="CDK1:CDN1"/>
    <mergeCell ref="CDO1:CDR1"/>
    <mergeCell ref="CDS1:CDV1"/>
    <mergeCell ref="CDW1:CDZ1"/>
    <mergeCell ref="CGU1:CGX1"/>
    <mergeCell ref="CGY1:CHB1"/>
    <mergeCell ref="CHC1:CHF1"/>
    <mergeCell ref="CHG1:CHJ1"/>
    <mergeCell ref="CHK1:CHN1"/>
    <mergeCell ref="CHO1:CHR1"/>
    <mergeCell ref="CHS1:CHV1"/>
    <mergeCell ref="CHW1:CHZ1"/>
    <mergeCell ref="CIA1:CID1"/>
    <mergeCell ref="CFK1:CFN1"/>
    <mergeCell ref="CFO1:CFR1"/>
    <mergeCell ref="CFS1:CFV1"/>
    <mergeCell ref="CFW1:CFZ1"/>
    <mergeCell ref="CGA1:CGD1"/>
    <mergeCell ref="CGE1:CGH1"/>
    <mergeCell ref="CGI1:CGL1"/>
    <mergeCell ref="CGM1:CGP1"/>
    <mergeCell ref="CGQ1:CGT1"/>
    <mergeCell ref="CJO1:CJR1"/>
    <mergeCell ref="CJS1:CJV1"/>
    <mergeCell ref="CJW1:CJZ1"/>
    <mergeCell ref="CKA1:CKD1"/>
    <mergeCell ref="CKE1:CKH1"/>
    <mergeCell ref="CKI1:CKL1"/>
    <mergeCell ref="CKM1:CKP1"/>
    <mergeCell ref="CKQ1:CKT1"/>
    <mergeCell ref="CKU1:CKX1"/>
    <mergeCell ref="CIE1:CIH1"/>
    <mergeCell ref="CII1:CIL1"/>
    <mergeCell ref="CIM1:CIP1"/>
    <mergeCell ref="CIQ1:CIT1"/>
    <mergeCell ref="CIU1:CIX1"/>
    <mergeCell ref="CIY1:CJB1"/>
    <mergeCell ref="CJC1:CJF1"/>
    <mergeCell ref="CJG1:CJJ1"/>
    <mergeCell ref="CJK1:CJN1"/>
    <mergeCell ref="CMI1:CML1"/>
    <mergeCell ref="CMM1:CMP1"/>
    <mergeCell ref="CMQ1:CMT1"/>
    <mergeCell ref="CMU1:CMX1"/>
    <mergeCell ref="CMY1:CNB1"/>
    <mergeCell ref="CNC1:CNF1"/>
    <mergeCell ref="CNG1:CNJ1"/>
    <mergeCell ref="CNK1:CNN1"/>
    <mergeCell ref="CNO1:CNR1"/>
    <mergeCell ref="CKY1:CLB1"/>
    <mergeCell ref="CLC1:CLF1"/>
    <mergeCell ref="CLG1:CLJ1"/>
    <mergeCell ref="CLK1:CLN1"/>
    <mergeCell ref="CLO1:CLR1"/>
    <mergeCell ref="CLS1:CLV1"/>
    <mergeCell ref="CLW1:CLZ1"/>
    <mergeCell ref="CMA1:CMD1"/>
    <mergeCell ref="CME1:CMH1"/>
    <mergeCell ref="CPC1:CPF1"/>
    <mergeCell ref="CPG1:CPJ1"/>
    <mergeCell ref="CPK1:CPN1"/>
    <mergeCell ref="CPO1:CPR1"/>
    <mergeCell ref="CPS1:CPV1"/>
    <mergeCell ref="CPW1:CPZ1"/>
    <mergeCell ref="CQA1:CQD1"/>
    <mergeCell ref="CQE1:CQH1"/>
    <mergeCell ref="CQI1:CQL1"/>
    <mergeCell ref="CNS1:CNV1"/>
    <mergeCell ref="CNW1:CNZ1"/>
    <mergeCell ref="COA1:COD1"/>
    <mergeCell ref="COE1:COH1"/>
    <mergeCell ref="COI1:COL1"/>
    <mergeCell ref="COM1:COP1"/>
    <mergeCell ref="COQ1:COT1"/>
    <mergeCell ref="COU1:COX1"/>
    <mergeCell ref="COY1:CPB1"/>
    <mergeCell ref="CRW1:CRZ1"/>
    <mergeCell ref="CSA1:CSD1"/>
    <mergeCell ref="CSE1:CSH1"/>
    <mergeCell ref="CSI1:CSL1"/>
    <mergeCell ref="CSM1:CSP1"/>
    <mergeCell ref="CSQ1:CST1"/>
    <mergeCell ref="CSU1:CSX1"/>
    <mergeCell ref="CSY1:CTB1"/>
    <mergeCell ref="CTC1:CTF1"/>
    <mergeCell ref="CQM1:CQP1"/>
    <mergeCell ref="CQQ1:CQT1"/>
    <mergeCell ref="CQU1:CQX1"/>
    <mergeCell ref="CQY1:CRB1"/>
    <mergeCell ref="CRC1:CRF1"/>
    <mergeCell ref="CRG1:CRJ1"/>
    <mergeCell ref="CRK1:CRN1"/>
    <mergeCell ref="CRO1:CRR1"/>
    <mergeCell ref="CRS1:CRV1"/>
    <mergeCell ref="CUQ1:CUT1"/>
    <mergeCell ref="CUU1:CUX1"/>
    <mergeCell ref="CUY1:CVB1"/>
    <mergeCell ref="CVC1:CVF1"/>
    <mergeCell ref="CVG1:CVJ1"/>
    <mergeCell ref="CVK1:CVN1"/>
    <mergeCell ref="CVO1:CVR1"/>
    <mergeCell ref="CVS1:CVV1"/>
    <mergeCell ref="CVW1:CVZ1"/>
    <mergeCell ref="CTG1:CTJ1"/>
    <mergeCell ref="CTK1:CTN1"/>
    <mergeCell ref="CTO1:CTR1"/>
    <mergeCell ref="CTS1:CTV1"/>
    <mergeCell ref="CTW1:CTZ1"/>
    <mergeCell ref="CUA1:CUD1"/>
    <mergeCell ref="CUE1:CUH1"/>
    <mergeCell ref="CUI1:CUL1"/>
    <mergeCell ref="CUM1:CUP1"/>
    <mergeCell ref="CXK1:CXN1"/>
    <mergeCell ref="CXO1:CXR1"/>
    <mergeCell ref="CXS1:CXV1"/>
    <mergeCell ref="CXW1:CXZ1"/>
    <mergeCell ref="CYA1:CYD1"/>
    <mergeCell ref="CYE1:CYH1"/>
    <mergeCell ref="CYI1:CYL1"/>
    <mergeCell ref="CYM1:CYP1"/>
    <mergeCell ref="CYQ1:CYT1"/>
    <mergeCell ref="CWA1:CWD1"/>
    <mergeCell ref="CWE1:CWH1"/>
    <mergeCell ref="CWI1:CWL1"/>
    <mergeCell ref="CWM1:CWP1"/>
    <mergeCell ref="CWQ1:CWT1"/>
    <mergeCell ref="CWU1:CWX1"/>
    <mergeCell ref="CWY1:CXB1"/>
    <mergeCell ref="CXC1:CXF1"/>
    <mergeCell ref="CXG1:CXJ1"/>
    <mergeCell ref="DAE1:DAH1"/>
    <mergeCell ref="DAI1:DAL1"/>
    <mergeCell ref="DAM1:DAP1"/>
    <mergeCell ref="DAQ1:DAT1"/>
    <mergeCell ref="DAU1:DAX1"/>
    <mergeCell ref="DAY1:DBB1"/>
    <mergeCell ref="DBC1:DBF1"/>
    <mergeCell ref="DBG1:DBJ1"/>
    <mergeCell ref="DBK1:DBN1"/>
    <mergeCell ref="CYU1:CYX1"/>
    <mergeCell ref="CYY1:CZB1"/>
    <mergeCell ref="CZC1:CZF1"/>
    <mergeCell ref="CZG1:CZJ1"/>
    <mergeCell ref="CZK1:CZN1"/>
    <mergeCell ref="CZO1:CZR1"/>
    <mergeCell ref="CZS1:CZV1"/>
    <mergeCell ref="CZW1:CZZ1"/>
    <mergeCell ref="DAA1:DAD1"/>
    <mergeCell ref="DCY1:DDB1"/>
    <mergeCell ref="DDC1:DDF1"/>
    <mergeCell ref="DDG1:DDJ1"/>
    <mergeCell ref="DDK1:DDN1"/>
    <mergeCell ref="DDO1:DDR1"/>
    <mergeCell ref="DDS1:DDV1"/>
    <mergeCell ref="DDW1:DDZ1"/>
    <mergeCell ref="DEA1:DED1"/>
    <mergeCell ref="DEE1:DEH1"/>
    <mergeCell ref="DBO1:DBR1"/>
    <mergeCell ref="DBS1:DBV1"/>
    <mergeCell ref="DBW1:DBZ1"/>
    <mergeCell ref="DCA1:DCD1"/>
    <mergeCell ref="DCE1:DCH1"/>
    <mergeCell ref="DCI1:DCL1"/>
    <mergeCell ref="DCM1:DCP1"/>
    <mergeCell ref="DCQ1:DCT1"/>
    <mergeCell ref="DCU1:DCX1"/>
    <mergeCell ref="DFS1:DFV1"/>
    <mergeCell ref="DFW1:DFZ1"/>
    <mergeCell ref="DGA1:DGD1"/>
    <mergeCell ref="DGE1:DGH1"/>
    <mergeCell ref="DGI1:DGL1"/>
    <mergeCell ref="DGM1:DGP1"/>
    <mergeCell ref="DGQ1:DGT1"/>
    <mergeCell ref="DGU1:DGX1"/>
    <mergeCell ref="DGY1:DHB1"/>
    <mergeCell ref="DEI1:DEL1"/>
    <mergeCell ref="DEM1:DEP1"/>
    <mergeCell ref="DEQ1:DET1"/>
    <mergeCell ref="DEU1:DEX1"/>
    <mergeCell ref="DEY1:DFB1"/>
    <mergeCell ref="DFC1:DFF1"/>
    <mergeCell ref="DFG1:DFJ1"/>
    <mergeCell ref="DFK1:DFN1"/>
    <mergeCell ref="DFO1:DFR1"/>
    <mergeCell ref="DIM1:DIP1"/>
    <mergeCell ref="DIQ1:DIT1"/>
    <mergeCell ref="DIU1:DIX1"/>
    <mergeCell ref="DIY1:DJB1"/>
    <mergeCell ref="DJC1:DJF1"/>
    <mergeCell ref="DJG1:DJJ1"/>
    <mergeCell ref="DJK1:DJN1"/>
    <mergeCell ref="DJO1:DJR1"/>
    <mergeCell ref="DJS1:DJV1"/>
    <mergeCell ref="DHC1:DHF1"/>
    <mergeCell ref="DHG1:DHJ1"/>
    <mergeCell ref="DHK1:DHN1"/>
    <mergeCell ref="DHO1:DHR1"/>
    <mergeCell ref="DHS1:DHV1"/>
    <mergeCell ref="DHW1:DHZ1"/>
    <mergeCell ref="DIA1:DID1"/>
    <mergeCell ref="DIE1:DIH1"/>
    <mergeCell ref="DII1:DIL1"/>
    <mergeCell ref="DLG1:DLJ1"/>
    <mergeCell ref="DLK1:DLN1"/>
    <mergeCell ref="DLO1:DLR1"/>
    <mergeCell ref="DLS1:DLV1"/>
    <mergeCell ref="DLW1:DLZ1"/>
    <mergeCell ref="DMA1:DMD1"/>
    <mergeCell ref="DME1:DMH1"/>
    <mergeCell ref="DMI1:DML1"/>
    <mergeCell ref="DMM1:DMP1"/>
    <mergeCell ref="DJW1:DJZ1"/>
    <mergeCell ref="DKA1:DKD1"/>
    <mergeCell ref="DKE1:DKH1"/>
    <mergeCell ref="DKI1:DKL1"/>
    <mergeCell ref="DKM1:DKP1"/>
    <mergeCell ref="DKQ1:DKT1"/>
    <mergeCell ref="DKU1:DKX1"/>
    <mergeCell ref="DKY1:DLB1"/>
    <mergeCell ref="DLC1:DLF1"/>
    <mergeCell ref="DOA1:DOD1"/>
    <mergeCell ref="DOE1:DOH1"/>
    <mergeCell ref="DOI1:DOL1"/>
    <mergeCell ref="DOM1:DOP1"/>
    <mergeCell ref="DOQ1:DOT1"/>
    <mergeCell ref="DOU1:DOX1"/>
    <mergeCell ref="DOY1:DPB1"/>
    <mergeCell ref="DPC1:DPF1"/>
    <mergeCell ref="DPG1:DPJ1"/>
    <mergeCell ref="DMQ1:DMT1"/>
    <mergeCell ref="DMU1:DMX1"/>
    <mergeCell ref="DMY1:DNB1"/>
    <mergeCell ref="DNC1:DNF1"/>
    <mergeCell ref="DNG1:DNJ1"/>
    <mergeCell ref="DNK1:DNN1"/>
    <mergeCell ref="DNO1:DNR1"/>
    <mergeCell ref="DNS1:DNV1"/>
    <mergeCell ref="DNW1:DNZ1"/>
    <mergeCell ref="DQU1:DQX1"/>
    <mergeCell ref="DQY1:DRB1"/>
    <mergeCell ref="DRC1:DRF1"/>
    <mergeCell ref="DRG1:DRJ1"/>
    <mergeCell ref="DRK1:DRN1"/>
    <mergeCell ref="DRO1:DRR1"/>
    <mergeCell ref="DRS1:DRV1"/>
    <mergeCell ref="DRW1:DRZ1"/>
    <mergeCell ref="DSA1:DSD1"/>
    <mergeCell ref="DPK1:DPN1"/>
    <mergeCell ref="DPO1:DPR1"/>
    <mergeCell ref="DPS1:DPV1"/>
    <mergeCell ref="DPW1:DPZ1"/>
    <mergeCell ref="DQA1:DQD1"/>
    <mergeCell ref="DQE1:DQH1"/>
    <mergeCell ref="DQI1:DQL1"/>
    <mergeCell ref="DQM1:DQP1"/>
    <mergeCell ref="DQQ1:DQT1"/>
    <mergeCell ref="DTO1:DTR1"/>
    <mergeCell ref="DTS1:DTV1"/>
    <mergeCell ref="DTW1:DTZ1"/>
    <mergeCell ref="DUA1:DUD1"/>
    <mergeCell ref="DUE1:DUH1"/>
    <mergeCell ref="DUI1:DUL1"/>
    <mergeCell ref="DUM1:DUP1"/>
    <mergeCell ref="DUQ1:DUT1"/>
    <mergeCell ref="DUU1:DUX1"/>
    <mergeCell ref="DSE1:DSH1"/>
    <mergeCell ref="DSI1:DSL1"/>
    <mergeCell ref="DSM1:DSP1"/>
    <mergeCell ref="DSQ1:DST1"/>
    <mergeCell ref="DSU1:DSX1"/>
    <mergeCell ref="DSY1:DTB1"/>
    <mergeCell ref="DTC1:DTF1"/>
    <mergeCell ref="DTG1:DTJ1"/>
    <mergeCell ref="DTK1:DTN1"/>
    <mergeCell ref="DWI1:DWL1"/>
    <mergeCell ref="DWM1:DWP1"/>
    <mergeCell ref="DWQ1:DWT1"/>
    <mergeCell ref="DWU1:DWX1"/>
    <mergeCell ref="DWY1:DXB1"/>
    <mergeCell ref="DXC1:DXF1"/>
    <mergeCell ref="DXG1:DXJ1"/>
    <mergeCell ref="DXK1:DXN1"/>
    <mergeCell ref="DXO1:DXR1"/>
    <mergeCell ref="DUY1:DVB1"/>
    <mergeCell ref="DVC1:DVF1"/>
    <mergeCell ref="DVG1:DVJ1"/>
    <mergeCell ref="DVK1:DVN1"/>
    <mergeCell ref="DVO1:DVR1"/>
    <mergeCell ref="DVS1:DVV1"/>
    <mergeCell ref="DVW1:DVZ1"/>
    <mergeCell ref="DWA1:DWD1"/>
    <mergeCell ref="DWE1:DWH1"/>
    <mergeCell ref="DZC1:DZF1"/>
    <mergeCell ref="DZG1:DZJ1"/>
    <mergeCell ref="DZK1:DZN1"/>
    <mergeCell ref="DZO1:DZR1"/>
    <mergeCell ref="DZS1:DZV1"/>
    <mergeCell ref="DZW1:DZZ1"/>
    <mergeCell ref="EAA1:EAD1"/>
    <mergeCell ref="EAE1:EAH1"/>
    <mergeCell ref="EAI1:EAL1"/>
    <mergeCell ref="DXS1:DXV1"/>
    <mergeCell ref="DXW1:DXZ1"/>
    <mergeCell ref="DYA1:DYD1"/>
    <mergeCell ref="DYE1:DYH1"/>
    <mergeCell ref="DYI1:DYL1"/>
    <mergeCell ref="DYM1:DYP1"/>
    <mergeCell ref="DYQ1:DYT1"/>
    <mergeCell ref="DYU1:DYX1"/>
    <mergeCell ref="DYY1:DZB1"/>
    <mergeCell ref="EBW1:EBZ1"/>
    <mergeCell ref="ECA1:ECD1"/>
    <mergeCell ref="ECE1:ECH1"/>
    <mergeCell ref="ECI1:ECL1"/>
    <mergeCell ref="ECM1:ECP1"/>
    <mergeCell ref="ECQ1:ECT1"/>
    <mergeCell ref="ECU1:ECX1"/>
    <mergeCell ref="ECY1:EDB1"/>
    <mergeCell ref="EDC1:EDF1"/>
    <mergeCell ref="EAM1:EAP1"/>
    <mergeCell ref="EAQ1:EAT1"/>
    <mergeCell ref="EAU1:EAX1"/>
    <mergeCell ref="EAY1:EBB1"/>
    <mergeCell ref="EBC1:EBF1"/>
    <mergeCell ref="EBG1:EBJ1"/>
    <mergeCell ref="EBK1:EBN1"/>
    <mergeCell ref="EBO1:EBR1"/>
    <mergeCell ref="EBS1:EBV1"/>
    <mergeCell ref="EEQ1:EET1"/>
    <mergeCell ref="EEU1:EEX1"/>
    <mergeCell ref="EEY1:EFB1"/>
    <mergeCell ref="EFC1:EFF1"/>
    <mergeCell ref="EFG1:EFJ1"/>
    <mergeCell ref="EFK1:EFN1"/>
    <mergeCell ref="EFO1:EFR1"/>
    <mergeCell ref="EFS1:EFV1"/>
    <mergeCell ref="EFW1:EFZ1"/>
    <mergeCell ref="EDG1:EDJ1"/>
    <mergeCell ref="EDK1:EDN1"/>
    <mergeCell ref="EDO1:EDR1"/>
    <mergeCell ref="EDS1:EDV1"/>
    <mergeCell ref="EDW1:EDZ1"/>
    <mergeCell ref="EEA1:EED1"/>
    <mergeCell ref="EEE1:EEH1"/>
    <mergeCell ref="EEI1:EEL1"/>
    <mergeCell ref="EEM1:EEP1"/>
    <mergeCell ref="EHK1:EHN1"/>
    <mergeCell ref="EHO1:EHR1"/>
    <mergeCell ref="EHS1:EHV1"/>
    <mergeCell ref="EHW1:EHZ1"/>
    <mergeCell ref="EIA1:EID1"/>
    <mergeCell ref="EIE1:EIH1"/>
    <mergeCell ref="EII1:EIL1"/>
    <mergeCell ref="EIM1:EIP1"/>
    <mergeCell ref="EIQ1:EIT1"/>
    <mergeCell ref="EGA1:EGD1"/>
    <mergeCell ref="EGE1:EGH1"/>
    <mergeCell ref="EGI1:EGL1"/>
    <mergeCell ref="EGM1:EGP1"/>
    <mergeCell ref="EGQ1:EGT1"/>
    <mergeCell ref="EGU1:EGX1"/>
    <mergeCell ref="EGY1:EHB1"/>
    <mergeCell ref="EHC1:EHF1"/>
    <mergeCell ref="EHG1:EHJ1"/>
    <mergeCell ref="EKE1:EKH1"/>
    <mergeCell ref="EKI1:EKL1"/>
    <mergeCell ref="EKM1:EKP1"/>
    <mergeCell ref="EKQ1:EKT1"/>
    <mergeCell ref="EKU1:EKX1"/>
    <mergeCell ref="EKY1:ELB1"/>
    <mergeCell ref="ELC1:ELF1"/>
    <mergeCell ref="ELG1:ELJ1"/>
    <mergeCell ref="ELK1:ELN1"/>
    <mergeCell ref="EIU1:EIX1"/>
    <mergeCell ref="EIY1:EJB1"/>
    <mergeCell ref="EJC1:EJF1"/>
    <mergeCell ref="EJG1:EJJ1"/>
    <mergeCell ref="EJK1:EJN1"/>
    <mergeCell ref="EJO1:EJR1"/>
    <mergeCell ref="EJS1:EJV1"/>
    <mergeCell ref="EJW1:EJZ1"/>
    <mergeCell ref="EKA1:EKD1"/>
    <mergeCell ref="EMY1:ENB1"/>
    <mergeCell ref="ENC1:ENF1"/>
    <mergeCell ref="ENG1:ENJ1"/>
    <mergeCell ref="ENK1:ENN1"/>
    <mergeCell ref="ENO1:ENR1"/>
    <mergeCell ref="ENS1:ENV1"/>
    <mergeCell ref="ENW1:ENZ1"/>
    <mergeCell ref="EOA1:EOD1"/>
    <mergeCell ref="EOE1:EOH1"/>
    <mergeCell ref="ELO1:ELR1"/>
    <mergeCell ref="ELS1:ELV1"/>
    <mergeCell ref="ELW1:ELZ1"/>
    <mergeCell ref="EMA1:EMD1"/>
    <mergeCell ref="EME1:EMH1"/>
    <mergeCell ref="EMI1:EML1"/>
    <mergeCell ref="EMM1:EMP1"/>
    <mergeCell ref="EMQ1:EMT1"/>
    <mergeCell ref="EMU1:EMX1"/>
    <mergeCell ref="EPS1:EPV1"/>
    <mergeCell ref="EPW1:EPZ1"/>
    <mergeCell ref="EQA1:EQD1"/>
    <mergeCell ref="EQE1:EQH1"/>
    <mergeCell ref="EQI1:EQL1"/>
    <mergeCell ref="EQM1:EQP1"/>
    <mergeCell ref="EQQ1:EQT1"/>
    <mergeCell ref="EQU1:EQX1"/>
    <mergeCell ref="EQY1:ERB1"/>
    <mergeCell ref="EOI1:EOL1"/>
    <mergeCell ref="EOM1:EOP1"/>
    <mergeCell ref="EOQ1:EOT1"/>
    <mergeCell ref="EOU1:EOX1"/>
    <mergeCell ref="EOY1:EPB1"/>
    <mergeCell ref="EPC1:EPF1"/>
    <mergeCell ref="EPG1:EPJ1"/>
    <mergeCell ref="EPK1:EPN1"/>
    <mergeCell ref="EPO1:EPR1"/>
    <mergeCell ref="ESM1:ESP1"/>
    <mergeCell ref="ESQ1:EST1"/>
    <mergeCell ref="ESU1:ESX1"/>
    <mergeCell ref="ESY1:ETB1"/>
    <mergeCell ref="ETC1:ETF1"/>
    <mergeCell ref="ETG1:ETJ1"/>
    <mergeCell ref="ETK1:ETN1"/>
    <mergeCell ref="ETO1:ETR1"/>
    <mergeCell ref="ETS1:ETV1"/>
    <mergeCell ref="ERC1:ERF1"/>
    <mergeCell ref="ERG1:ERJ1"/>
    <mergeCell ref="ERK1:ERN1"/>
    <mergeCell ref="ERO1:ERR1"/>
    <mergeCell ref="ERS1:ERV1"/>
    <mergeCell ref="ERW1:ERZ1"/>
    <mergeCell ref="ESA1:ESD1"/>
    <mergeCell ref="ESE1:ESH1"/>
    <mergeCell ref="ESI1:ESL1"/>
    <mergeCell ref="EVG1:EVJ1"/>
    <mergeCell ref="EVK1:EVN1"/>
    <mergeCell ref="EVO1:EVR1"/>
    <mergeCell ref="EVS1:EVV1"/>
    <mergeCell ref="EVW1:EVZ1"/>
    <mergeCell ref="EWA1:EWD1"/>
    <mergeCell ref="EWE1:EWH1"/>
    <mergeCell ref="EWI1:EWL1"/>
    <mergeCell ref="EWM1:EWP1"/>
    <mergeCell ref="ETW1:ETZ1"/>
    <mergeCell ref="EUA1:EUD1"/>
    <mergeCell ref="EUE1:EUH1"/>
    <mergeCell ref="EUI1:EUL1"/>
    <mergeCell ref="EUM1:EUP1"/>
    <mergeCell ref="EUQ1:EUT1"/>
    <mergeCell ref="EUU1:EUX1"/>
    <mergeCell ref="EUY1:EVB1"/>
    <mergeCell ref="EVC1:EVF1"/>
    <mergeCell ref="EYA1:EYD1"/>
    <mergeCell ref="EYE1:EYH1"/>
    <mergeCell ref="EYI1:EYL1"/>
    <mergeCell ref="EYM1:EYP1"/>
    <mergeCell ref="EYQ1:EYT1"/>
    <mergeCell ref="EYU1:EYX1"/>
    <mergeCell ref="EYY1:EZB1"/>
    <mergeCell ref="EZC1:EZF1"/>
    <mergeCell ref="EZG1:EZJ1"/>
    <mergeCell ref="EWQ1:EWT1"/>
    <mergeCell ref="EWU1:EWX1"/>
    <mergeCell ref="EWY1:EXB1"/>
    <mergeCell ref="EXC1:EXF1"/>
    <mergeCell ref="EXG1:EXJ1"/>
    <mergeCell ref="EXK1:EXN1"/>
    <mergeCell ref="EXO1:EXR1"/>
    <mergeCell ref="EXS1:EXV1"/>
    <mergeCell ref="EXW1:EXZ1"/>
    <mergeCell ref="FAU1:FAX1"/>
    <mergeCell ref="FAY1:FBB1"/>
    <mergeCell ref="FBC1:FBF1"/>
    <mergeCell ref="FBG1:FBJ1"/>
    <mergeCell ref="FBK1:FBN1"/>
    <mergeCell ref="FBO1:FBR1"/>
    <mergeCell ref="FBS1:FBV1"/>
    <mergeCell ref="FBW1:FBZ1"/>
    <mergeCell ref="FCA1:FCD1"/>
    <mergeCell ref="EZK1:EZN1"/>
    <mergeCell ref="EZO1:EZR1"/>
    <mergeCell ref="EZS1:EZV1"/>
    <mergeCell ref="EZW1:EZZ1"/>
    <mergeCell ref="FAA1:FAD1"/>
    <mergeCell ref="FAE1:FAH1"/>
    <mergeCell ref="FAI1:FAL1"/>
    <mergeCell ref="FAM1:FAP1"/>
    <mergeCell ref="FAQ1:FAT1"/>
    <mergeCell ref="FDO1:FDR1"/>
    <mergeCell ref="FDS1:FDV1"/>
    <mergeCell ref="FDW1:FDZ1"/>
    <mergeCell ref="FEA1:FED1"/>
    <mergeCell ref="FEE1:FEH1"/>
    <mergeCell ref="FEI1:FEL1"/>
    <mergeCell ref="FEM1:FEP1"/>
    <mergeCell ref="FEQ1:FET1"/>
    <mergeCell ref="FEU1:FEX1"/>
    <mergeCell ref="FCE1:FCH1"/>
    <mergeCell ref="FCI1:FCL1"/>
    <mergeCell ref="FCM1:FCP1"/>
    <mergeCell ref="FCQ1:FCT1"/>
    <mergeCell ref="FCU1:FCX1"/>
    <mergeCell ref="FCY1:FDB1"/>
    <mergeCell ref="FDC1:FDF1"/>
    <mergeCell ref="FDG1:FDJ1"/>
    <mergeCell ref="FDK1:FDN1"/>
    <mergeCell ref="FGI1:FGL1"/>
    <mergeCell ref="FGM1:FGP1"/>
    <mergeCell ref="FGQ1:FGT1"/>
    <mergeCell ref="FGU1:FGX1"/>
    <mergeCell ref="FGY1:FHB1"/>
    <mergeCell ref="FHC1:FHF1"/>
    <mergeCell ref="FHG1:FHJ1"/>
    <mergeCell ref="FHK1:FHN1"/>
    <mergeCell ref="FHO1:FHR1"/>
    <mergeCell ref="FEY1:FFB1"/>
    <mergeCell ref="FFC1:FFF1"/>
    <mergeCell ref="FFG1:FFJ1"/>
    <mergeCell ref="FFK1:FFN1"/>
    <mergeCell ref="FFO1:FFR1"/>
    <mergeCell ref="FFS1:FFV1"/>
    <mergeCell ref="FFW1:FFZ1"/>
    <mergeCell ref="FGA1:FGD1"/>
    <mergeCell ref="FGE1:FGH1"/>
    <mergeCell ref="FJC1:FJF1"/>
    <mergeCell ref="FJG1:FJJ1"/>
    <mergeCell ref="FJK1:FJN1"/>
    <mergeCell ref="FJO1:FJR1"/>
    <mergeCell ref="FJS1:FJV1"/>
    <mergeCell ref="FJW1:FJZ1"/>
    <mergeCell ref="FKA1:FKD1"/>
    <mergeCell ref="FKE1:FKH1"/>
    <mergeCell ref="FKI1:FKL1"/>
    <mergeCell ref="FHS1:FHV1"/>
    <mergeCell ref="FHW1:FHZ1"/>
    <mergeCell ref="FIA1:FID1"/>
    <mergeCell ref="FIE1:FIH1"/>
    <mergeCell ref="FII1:FIL1"/>
    <mergeCell ref="FIM1:FIP1"/>
    <mergeCell ref="FIQ1:FIT1"/>
    <mergeCell ref="FIU1:FIX1"/>
    <mergeCell ref="FIY1:FJB1"/>
    <mergeCell ref="FLW1:FLZ1"/>
    <mergeCell ref="FMA1:FMD1"/>
    <mergeCell ref="FME1:FMH1"/>
    <mergeCell ref="FMI1:FML1"/>
    <mergeCell ref="FMM1:FMP1"/>
    <mergeCell ref="FMQ1:FMT1"/>
    <mergeCell ref="FMU1:FMX1"/>
    <mergeCell ref="FMY1:FNB1"/>
    <mergeCell ref="FNC1:FNF1"/>
    <mergeCell ref="FKM1:FKP1"/>
    <mergeCell ref="FKQ1:FKT1"/>
    <mergeCell ref="FKU1:FKX1"/>
    <mergeCell ref="FKY1:FLB1"/>
    <mergeCell ref="FLC1:FLF1"/>
    <mergeCell ref="FLG1:FLJ1"/>
    <mergeCell ref="FLK1:FLN1"/>
    <mergeCell ref="FLO1:FLR1"/>
    <mergeCell ref="FLS1:FLV1"/>
    <mergeCell ref="FOQ1:FOT1"/>
    <mergeCell ref="FOU1:FOX1"/>
    <mergeCell ref="FOY1:FPB1"/>
    <mergeCell ref="FPC1:FPF1"/>
    <mergeCell ref="FPG1:FPJ1"/>
    <mergeCell ref="FPK1:FPN1"/>
    <mergeCell ref="FPO1:FPR1"/>
    <mergeCell ref="FPS1:FPV1"/>
    <mergeCell ref="FPW1:FPZ1"/>
    <mergeCell ref="FNG1:FNJ1"/>
    <mergeCell ref="FNK1:FNN1"/>
    <mergeCell ref="FNO1:FNR1"/>
    <mergeCell ref="FNS1:FNV1"/>
    <mergeCell ref="FNW1:FNZ1"/>
    <mergeCell ref="FOA1:FOD1"/>
    <mergeCell ref="FOE1:FOH1"/>
    <mergeCell ref="FOI1:FOL1"/>
    <mergeCell ref="FOM1:FOP1"/>
    <mergeCell ref="FRK1:FRN1"/>
    <mergeCell ref="FRO1:FRR1"/>
    <mergeCell ref="FRS1:FRV1"/>
    <mergeCell ref="FRW1:FRZ1"/>
    <mergeCell ref="FSA1:FSD1"/>
    <mergeCell ref="FSE1:FSH1"/>
    <mergeCell ref="FSI1:FSL1"/>
    <mergeCell ref="FSM1:FSP1"/>
    <mergeCell ref="FSQ1:FST1"/>
    <mergeCell ref="FQA1:FQD1"/>
    <mergeCell ref="FQE1:FQH1"/>
    <mergeCell ref="FQI1:FQL1"/>
    <mergeCell ref="FQM1:FQP1"/>
    <mergeCell ref="FQQ1:FQT1"/>
    <mergeCell ref="FQU1:FQX1"/>
    <mergeCell ref="FQY1:FRB1"/>
    <mergeCell ref="FRC1:FRF1"/>
    <mergeCell ref="FRG1:FRJ1"/>
    <mergeCell ref="FUE1:FUH1"/>
    <mergeCell ref="FUI1:FUL1"/>
    <mergeCell ref="FUM1:FUP1"/>
    <mergeCell ref="FUQ1:FUT1"/>
    <mergeCell ref="FUU1:FUX1"/>
    <mergeCell ref="FUY1:FVB1"/>
    <mergeCell ref="FVC1:FVF1"/>
    <mergeCell ref="FVG1:FVJ1"/>
    <mergeCell ref="FVK1:FVN1"/>
    <mergeCell ref="FSU1:FSX1"/>
    <mergeCell ref="FSY1:FTB1"/>
    <mergeCell ref="FTC1:FTF1"/>
    <mergeCell ref="FTG1:FTJ1"/>
    <mergeCell ref="FTK1:FTN1"/>
    <mergeCell ref="FTO1:FTR1"/>
    <mergeCell ref="FTS1:FTV1"/>
    <mergeCell ref="FTW1:FTZ1"/>
    <mergeCell ref="FUA1:FUD1"/>
    <mergeCell ref="FWY1:FXB1"/>
    <mergeCell ref="FXC1:FXF1"/>
    <mergeCell ref="FXG1:FXJ1"/>
    <mergeCell ref="FXK1:FXN1"/>
    <mergeCell ref="FXO1:FXR1"/>
    <mergeCell ref="FXS1:FXV1"/>
    <mergeCell ref="FXW1:FXZ1"/>
    <mergeCell ref="FYA1:FYD1"/>
    <mergeCell ref="FYE1:FYH1"/>
    <mergeCell ref="FVO1:FVR1"/>
    <mergeCell ref="FVS1:FVV1"/>
    <mergeCell ref="FVW1:FVZ1"/>
    <mergeCell ref="FWA1:FWD1"/>
    <mergeCell ref="FWE1:FWH1"/>
    <mergeCell ref="FWI1:FWL1"/>
    <mergeCell ref="FWM1:FWP1"/>
    <mergeCell ref="FWQ1:FWT1"/>
    <mergeCell ref="FWU1:FWX1"/>
    <mergeCell ref="FZS1:FZV1"/>
    <mergeCell ref="FZW1:FZZ1"/>
    <mergeCell ref="GAA1:GAD1"/>
    <mergeCell ref="GAE1:GAH1"/>
    <mergeCell ref="GAI1:GAL1"/>
    <mergeCell ref="GAM1:GAP1"/>
    <mergeCell ref="GAQ1:GAT1"/>
    <mergeCell ref="GAU1:GAX1"/>
    <mergeCell ref="GAY1:GBB1"/>
    <mergeCell ref="FYI1:FYL1"/>
    <mergeCell ref="FYM1:FYP1"/>
    <mergeCell ref="FYQ1:FYT1"/>
    <mergeCell ref="FYU1:FYX1"/>
    <mergeCell ref="FYY1:FZB1"/>
    <mergeCell ref="FZC1:FZF1"/>
    <mergeCell ref="FZG1:FZJ1"/>
    <mergeCell ref="FZK1:FZN1"/>
    <mergeCell ref="FZO1:FZR1"/>
    <mergeCell ref="GCM1:GCP1"/>
    <mergeCell ref="GCQ1:GCT1"/>
    <mergeCell ref="GCU1:GCX1"/>
    <mergeCell ref="GCY1:GDB1"/>
    <mergeCell ref="GDC1:GDF1"/>
    <mergeCell ref="GDG1:GDJ1"/>
    <mergeCell ref="GDK1:GDN1"/>
    <mergeCell ref="GDO1:GDR1"/>
    <mergeCell ref="GDS1:GDV1"/>
    <mergeCell ref="GBC1:GBF1"/>
    <mergeCell ref="GBG1:GBJ1"/>
    <mergeCell ref="GBK1:GBN1"/>
    <mergeCell ref="GBO1:GBR1"/>
    <mergeCell ref="GBS1:GBV1"/>
    <mergeCell ref="GBW1:GBZ1"/>
    <mergeCell ref="GCA1:GCD1"/>
    <mergeCell ref="GCE1:GCH1"/>
    <mergeCell ref="GCI1:GCL1"/>
    <mergeCell ref="GFG1:GFJ1"/>
    <mergeCell ref="GFK1:GFN1"/>
    <mergeCell ref="GFO1:GFR1"/>
    <mergeCell ref="GFS1:GFV1"/>
    <mergeCell ref="GFW1:GFZ1"/>
    <mergeCell ref="GGA1:GGD1"/>
    <mergeCell ref="GGE1:GGH1"/>
    <mergeCell ref="GGI1:GGL1"/>
    <mergeCell ref="GGM1:GGP1"/>
    <mergeCell ref="GDW1:GDZ1"/>
    <mergeCell ref="GEA1:GED1"/>
    <mergeCell ref="GEE1:GEH1"/>
    <mergeCell ref="GEI1:GEL1"/>
    <mergeCell ref="GEM1:GEP1"/>
    <mergeCell ref="GEQ1:GET1"/>
    <mergeCell ref="GEU1:GEX1"/>
    <mergeCell ref="GEY1:GFB1"/>
    <mergeCell ref="GFC1:GFF1"/>
    <mergeCell ref="GIA1:GID1"/>
    <mergeCell ref="GIE1:GIH1"/>
    <mergeCell ref="GII1:GIL1"/>
    <mergeCell ref="GIM1:GIP1"/>
    <mergeCell ref="GIQ1:GIT1"/>
    <mergeCell ref="GIU1:GIX1"/>
    <mergeCell ref="GIY1:GJB1"/>
    <mergeCell ref="GJC1:GJF1"/>
    <mergeCell ref="GJG1:GJJ1"/>
    <mergeCell ref="GGQ1:GGT1"/>
    <mergeCell ref="GGU1:GGX1"/>
    <mergeCell ref="GGY1:GHB1"/>
    <mergeCell ref="GHC1:GHF1"/>
    <mergeCell ref="GHG1:GHJ1"/>
    <mergeCell ref="GHK1:GHN1"/>
    <mergeCell ref="GHO1:GHR1"/>
    <mergeCell ref="GHS1:GHV1"/>
    <mergeCell ref="GHW1:GHZ1"/>
    <mergeCell ref="GKU1:GKX1"/>
    <mergeCell ref="GKY1:GLB1"/>
    <mergeCell ref="GLC1:GLF1"/>
    <mergeCell ref="GLG1:GLJ1"/>
    <mergeCell ref="GLK1:GLN1"/>
    <mergeCell ref="GLO1:GLR1"/>
    <mergeCell ref="GLS1:GLV1"/>
    <mergeCell ref="GLW1:GLZ1"/>
    <mergeCell ref="GMA1:GMD1"/>
    <mergeCell ref="GJK1:GJN1"/>
    <mergeCell ref="GJO1:GJR1"/>
    <mergeCell ref="GJS1:GJV1"/>
    <mergeCell ref="GJW1:GJZ1"/>
    <mergeCell ref="GKA1:GKD1"/>
    <mergeCell ref="GKE1:GKH1"/>
    <mergeCell ref="GKI1:GKL1"/>
    <mergeCell ref="GKM1:GKP1"/>
    <mergeCell ref="GKQ1:GKT1"/>
    <mergeCell ref="GNO1:GNR1"/>
    <mergeCell ref="GNS1:GNV1"/>
    <mergeCell ref="GNW1:GNZ1"/>
    <mergeCell ref="GOA1:GOD1"/>
    <mergeCell ref="GOE1:GOH1"/>
    <mergeCell ref="GOI1:GOL1"/>
    <mergeCell ref="GOM1:GOP1"/>
    <mergeCell ref="GOQ1:GOT1"/>
    <mergeCell ref="GOU1:GOX1"/>
    <mergeCell ref="GME1:GMH1"/>
    <mergeCell ref="GMI1:GML1"/>
    <mergeCell ref="GMM1:GMP1"/>
    <mergeCell ref="GMQ1:GMT1"/>
    <mergeCell ref="GMU1:GMX1"/>
    <mergeCell ref="GMY1:GNB1"/>
    <mergeCell ref="GNC1:GNF1"/>
    <mergeCell ref="GNG1:GNJ1"/>
    <mergeCell ref="GNK1:GNN1"/>
    <mergeCell ref="GQI1:GQL1"/>
    <mergeCell ref="GQM1:GQP1"/>
    <mergeCell ref="GQQ1:GQT1"/>
    <mergeCell ref="GQU1:GQX1"/>
    <mergeCell ref="GQY1:GRB1"/>
    <mergeCell ref="GRC1:GRF1"/>
    <mergeCell ref="GRG1:GRJ1"/>
    <mergeCell ref="GRK1:GRN1"/>
    <mergeCell ref="GRO1:GRR1"/>
    <mergeCell ref="GOY1:GPB1"/>
    <mergeCell ref="GPC1:GPF1"/>
    <mergeCell ref="GPG1:GPJ1"/>
    <mergeCell ref="GPK1:GPN1"/>
    <mergeCell ref="GPO1:GPR1"/>
    <mergeCell ref="GPS1:GPV1"/>
    <mergeCell ref="GPW1:GPZ1"/>
    <mergeCell ref="GQA1:GQD1"/>
    <mergeCell ref="GQE1:GQH1"/>
    <mergeCell ref="GTC1:GTF1"/>
    <mergeCell ref="GTG1:GTJ1"/>
    <mergeCell ref="GTK1:GTN1"/>
    <mergeCell ref="GTO1:GTR1"/>
    <mergeCell ref="GTS1:GTV1"/>
    <mergeCell ref="GTW1:GTZ1"/>
    <mergeCell ref="GUA1:GUD1"/>
    <mergeCell ref="GUE1:GUH1"/>
    <mergeCell ref="GUI1:GUL1"/>
    <mergeCell ref="GRS1:GRV1"/>
    <mergeCell ref="GRW1:GRZ1"/>
    <mergeCell ref="GSA1:GSD1"/>
    <mergeCell ref="GSE1:GSH1"/>
    <mergeCell ref="GSI1:GSL1"/>
    <mergeCell ref="GSM1:GSP1"/>
    <mergeCell ref="GSQ1:GST1"/>
    <mergeCell ref="GSU1:GSX1"/>
    <mergeCell ref="GSY1:GTB1"/>
    <mergeCell ref="GVW1:GVZ1"/>
    <mergeCell ref="GWA1:GWD1"/>
    <mergeCell ref="GWE1:GWH1"/>
    <mergeCell ref="GWI1:GWL1"/>
    <mergeCell ref="GWM1:GWP1"/>
    <mergeCell ref="GWQ1:GWT1"/>
    <mergeCell ref="GWU1:GWX1"/>
    <mergeCell ref="GWY1:GXB1"/>
    <mergeCell ref="GXC1:GXF1"/>
    <mergeCell ref="GUM1:GUP1"/>
    <mergeCell ref="GUQ1:GUT1"/>
    <mergeCell ref="GUU1:GUX1"/>
    <mergeCell ref="GUY1:GVB1"/>
    <mergeCell ref="GVC1:GVF1"/>
    <mergeCell ref="GVG1:GVJ1"/>
    <mergeCell ref="GVK1:GVN1"/>
    <mergeCell ref="GVO1:GVR1"/>
    <mergeCell ref="GVS1:GVV1"/>
    <mergeCell ref="GYQ1:GYT1"/>
    <mergeCell ref="GYU1:GYX1"/>
    <mergeCell ref="GYY1:GZB1"/>
    <mergeCell ref="GZC1:GZF1"/>
    <mergeCell ref="GZG1:GZJ1"/>
    <mergeCell ref="GZK1:GZN1"/>
    <mergeCell ref="GZO1:GZR1"/>
    <mergeCell ref="GZS1:GZV1"/>
    <mergeCell ref="GZW1:GZZ1"/>
    <mergeCell ref="GXG1:GXJ1"/>
    <mergeCell ref="GXK1:GXN1"/>
    <mergeCell ref="GXO1:GXR1"/>
    <mergeCell ref="GXS1:GXV1"/>
    <mergeCell ref="GXW1:GXZ1"/>
    <mergeCell ref="GYA1:GYD1"/>
    <mergeCell ref="GYE1:GYH1"/>
    <mergeCell ref="GYI1:GYL1"/>
    <mergeCell ref="GYM1:GYP1"/>
    <mergeCell ref="HBK1:HBN1"/>
    <mergeCell ref="HBO1:HBR1"/>
    <mergeCell ref="HBS1:HBV1"/>
    <mergeCell ref="HBW1:HBZ1"/>
    <mergeCell ref="HCA1:HCD1"/>
    <mergeCell ref="HCE1:HCH1"/>
    <mergeCell ref="HCI1:HCL1"/>
    <mergeCell ref="HCM1:HCP1"/>
    <mergeCell ref="HCQ1:HCT1"/>
    <mergeCell ref="HAA1:HAD1"/>
    <mergeCell ref="HAE1:HAH1"/>
    <mergeCell ref="HAI1:HAL1"/>
    <mergeCell ref="HAM1:HAP1"/>
    <mergeCell ref="HAQ1:HAT1"/>
    <mergeCell ref="HAU1:HAX1"/>
    <mergeCell ref="HAY1:HBB1"/>
    <mergeCell ref="HBC1:HBF1"/>
    <mergeCell ref="HBG1:HBJ1"/>
    <mergeCell ref="HEE1:HEH1"/>
    <mergeCell ref="HEI1:HEL1"/>
    <mergeCell ref="HEM1:HEP1"/>
    <mergeCell ref="HEQ1:HET1"/>
    <mergeCell ref="HEU1:HEX1"/>
    <mergeCell ref="HEY1:HFB1"/>
    <mergeCell ref="HFC1:HFF1"/>
    <mergeCell ref="HFG1:HFJ1"/>
    <mergeCell ref="HFK1:HFN1"/>
    <mergeCell ref="HCU1:HCX1"/>
    <mergeCell ref="HCY1:HDB1"/>
    <mergeCell ref="HDC1:HDF1"/>
    <mergeCell ref="HDG1:HDJ1"/>
    <mergeCell ref="HDK1:HDN1"/>
    <mergeCell ref="HDO1:HDR1"/>
    <mergeCell ref="HDS1:HDV1"/>
    <mergeCell ref="HDW1:HDZ1"/>
    <mergeCell ref="HEA1:HED1"/>
    <mergeCell ref="HGY1:HHB1"/>
    <mergeCell ref="HHC1:HHF1"/>
    <mergeCell ref="HHG1:HHJ1"/>
    <mergeCell ref="HHK1:HHN1"/>
    <mergeCell ref="HHO1:HHR1"/>
    <mergeCell ref="HHS1:HHV1"/>
    <mergeCell ref="HHW1:HHZ1"/>
    <mergeCell ref="HIA1:HID1"/>
    <mergeCell ref="HIE1:HIH1"/>
    <mergeCell ref="HFO1:HFR1"/>
    <mergeCell ref="HFS1:HFV1"/>
    <mergeCell ref="HFW1:HFZ1"/>
    <mergeCell ref="HGA1:HGD1"/>
    <mergeCell ref="HGE1:HGH1"/>
    <mergeCell ref="HGI1:HGL1"/>
    <mergeCell ref="HGM1:HGP1"/>
    <mergeCell ref="HGQ1:HGT1"/>
    <mergeCell ref="HGU1:HGX1"/>
    <mergeCell ref="HJS1:HJV1"/>
    <mergeCell ref="HJW1:HJZ1"/>
    <mergeCell ref="HKA1:HKD1"/>
    <mergeCell ref="HKE1:HKH1"/>
    <mergeCell ref="HKI1:HKL1"/>
    <mergeCell ref="HKM1:HKP1"/>
    <mergeCell ref="HKQ1:HKT1"/>
    <mergeCell ref="HKU1:HKX1"/>
    <mergeCell ref="HKY1:HLB1"/>
    <mergeCell ref="HII1:HIL1"/>
    <mergeCell ref="HIM1:HIP1"/>
    <mergeCell ref="HIQ1:HIT1"/>
    <mergeCell ref="HIU1:HIX1"/>
    <mergeCell ref="HIY1:HJB1"/>
    <mergeCell ref="HJC1:HJF1"/>
    <mergeCell ref="HJG1:HJJ1"/>
    <mergeCell ref="HJK1:HJN1"/>
    <mergeCell ref="HJO1:HJR1"/>
    <mergeCell ref="HMM1:HMP1"/>
    <mergeCell ref="HMQ1:HMT1"/>
    <mergeCell ref="HMU1:HMX1"/>
    <mergeCell ref="HMY1:HNB1"/>
    <mergeCell ref="HNC1:HNF1"/>
    <mergeCell ref="HNG1:HNJ1"/>
    <mergeCell ref="HNK1:HNN1"/>
    <mergeCell ref="HNO1:HNR1"/>
    <mergeCell ref="HNS1:HNV1"/>
    <mergeCell ref="HLC1:HLF1"/>
    <mergeCell ref="HLG1:HLJ1"/>
    <mergeCell ref="HLK1:HLN1"/>
    <mergeCell ref="HLO1:HLR1"/>
    <mergeCell ref="HLS1:HLV1"/>
    <mergeCell ref="HLW1:HLZ1"/>
    <mergeCell ref="HMA1:HMD1"/>
    <mergeCell ref="HME1:HMH1"/>
    <mergeCell ref="HMI1:HML1"/>
    <mergeCell ref="HPG1:HPJ1"/>
    <mergeCell ref="HPK1:HPN1"/>
    <mergeCell ref="HPO1:HPR1"/>
    <mergeCell ref="HPS1:HPV1"/>
    <mergeCell ref="HPW1:HPZ1"/>
    <mergeCell ref="HQA1:HQD1"/>
    <mergeCell ref="HQE1:HQH1"/>
    <mergeCell ref="HQI1:HQL1"/>
    <mergeCell ref="HQM1:HQP1"/>
    <mergeCell ref="HNW1:HNZ1"/>
    <mergeCell ref="HOA1:HOD1"/>
    <mergeCell ref="HOE1:HOH1"/>
    <mergeCell ref="HOI1:HOL1"/>
    <mergeCell ref="HOM1:HOP1"/>
    <mergeCell ref="HOQ1:HOT1"/>
    <mergeCell ref="HOU1:HOX1"/>
    <mergeCell ref="HOY1:HPB1"/>
    <mergeCell ref="HPC1:HPF1"/>
    <mergeCell ref="HSA1:HSD1"/>
    <mergeCell ref="HSE1:HSH1"/>
    <mergeCell ref="HSI1:HSL1"/>
    <mergeCell ref="HSM1:HSP1"/>
    <mergeCell ref="HSQ1:HST1"/>
    <mergeCell ref="HSU1:HSX1"/>
    <mergeCell ref="HSY1:HTB1"/>
    <mergeCell ref="HTC1:HTF1"/>
    <mergeCell ref="HTG1:HTJ1"/>
    <mergeCell ref="HQQ1:HQT1"/>
    <mergeCell ref="HQU1:HQX1"/>
    <mergeCell ref="HQY1:HRB1"/>
    <mergeCell ref="HRC1:HRF1"/>
    <mergeCell ref="HRG1:HRJ1"/>
    <mergeCell ref="HRK1:HRN1"/>
    <mergeCell ref="HRO1:HRR1"/>
    <mergeCell ref="HRS1:HRV1"/>
    <mergeCell ref="HRW1:HRZ1"/>
    <mergeCell ref="HUU1:HUX1"/>
    <mergeCell ref="HUY1:HVB1"/>
    <mergeCell ref="HVC1:HVF1"/>
    <mergeCell ref="HVG1:HVJ1"/>
    <mergeCell ref="HVK1:HVN1"/>
    <mergeCell ref="HVO1:HVR1"/>
    <mergeCell ref="HVS1:HVV1"/>
    <mergeCell ref="HVW1:HVZ1"/>
    <mergeCell ref="HWA1:HWD1"/>
    <mergeCell ref="HTK1:HTN1"/>
    <mergeCell ref="HTO1:HTR1"/>
    <mergeCell ref="HTS1:HTV1"/>
    <mergeCell ref="HTW1:HTZ1"/>
    <mergeCell ref="HUA1:HUD1"/>
    <mergeCell ref="HUE1:HUH1"/>
    <mergeCell ref="HUI1:HUL1"/>
    <mergeCell ref="HUM1:HUP1"/>
    <mergeCell ref="HUQ1:HUT1"/>
    <mergeCell ref="HXO1:HXR1"/>
    <mergeCell ref="HXS1:HXV1"/>
    <mergeCell ref="HXW1:HXZ1"/>
    <mergeCell ref="HYA1:HYD1"/>
    <mergeCell ref="HYE1:HYH1"/>
    <mergeCell ref="HYI1:HYL1"/>
    <mergeCell ref="HYM1:HYP1"/>
    <mergeCell ref="HYQ1:HYT1"/>
    <mergeCell ref="HYU1:HYX1"/>
    <mergeCell ref="HWE1:HWH1"/>
    <mergeCell ref="HWI1:HWL1"/>
    <mergeCell ref="HWM1:HWP1"/>
    <mergeCell ref="HWQ1:HWT1"/>
    <mergeCell ref="HWU1:HWX1"/>
    <mergeCell ref="HWY1:HXB1"/>
    <mergeCell ref="HXC1:HXF1"/>
    <mergeCell ref="HXG1:HXJ1"/>
    <mergeCell ref="HXK1:HXN1"/>
    <mergeCell ref="IAI1:IAL1"/>
    <mergeCell ref="IAM1:IAP1"/>
    <mergeCell ref="IAQ1:IAT1"/>
    <mergeCell ref="IAU1:IAX1"/>
    <mergeCell ref="IAY1:IBB1"/>
    <mergeCell ref="IBC1:IBF1"/>
    <mergeCell ref="IBG1:IBJ1"/>
    <mergeCell ref="IBK1:IBN1"/>
    <mergeCell ref="IBO1:IBR1"/>
    <mergeCell ref="HYY1:HZB1"/>
    <mergeCell ref="HZC1:HZF1"/>
    <mergeCell ref="HZG1:HZJ1"/>
    <mergeCell ref="HZK1:HZN1"/>
    <mergeCell ref="HZO1:HZR1"/>
    <mergeCell ref="HZS1:HZV1"/>
    <mergeCell ref="HZW1:HZZ1"/>
    <mergeCell ref="IAA1:IAD1"/>
    <mergeCell ref="IAE1:IAH1"/>
    <mergeCell ref="IDC1:IDF1"/>
    <mergeCell ref="IDG1:IDJ1"/>
    <mergeCell ref="IDK1:IDN1"/>
    <mergeCell ref="IDO1:IDR1"/>
    <mergeCell ref="IDS1:IDV1"/>
    <mergeCell ref="IDW1:IDZ1"/>
    <mergeCell ref="IEA1:IED1"/>
    <mergeCell ref="IEE1:IEH1"/>
    <mergeCell ref="IEI1:IEL1"/>
    <mergeCell ref="IBS1:IBV1"/>
    <mergeCell ref="IBW1:IBZ1"/>
    <mergeCell ref="ICA1:ICD1"/>
    <mergeCell ref="ICE1:ICH1"/>
    <mergeCell ref="ICI1:ICL1"/>
    <mergeCell ref="ICM1:ICP1"/>
    <mergeCell ref="ICQ1:ICT1"/>
    <mergeCell ref="ICU1:ICX1"/>
    <mergeCell ref="ICY1:IDB1"/>
    <mergeCell ref="IFW1:IFZ1"/>
    <mergeCell ref="IGA1:IGD1"/>
    <mergeCell ref="IGE1:IGH1"/>
    <mergeCell ref="IGI1:IGL1"/>
    <mergeCell ref="IGM1:IGP1"/>
    <mergeCell ref="IGQ1:IGT1"/>
    <mergeCell ref="IGU1:IGX1"/>
    <mergeCell ref="IGY1:IHB1"/>
    <mergeCell ref="IHC1:IHF1"/>
    <mergeCell ref="IEM1:IEP1"/>
    <mergeCell ref="IEQ1:IET1"/>
    <mergeCell ref="IEU1:IEX1"/>
    <mergeCell ref="IEY1:IFB1"/>
    <mergeCell ref="IFC1:IFF1"/>
    <mergeCell ref="IFG1:IFJ1"/>
    <mergeCell ref="IFK1:IFN1"/>
    <mergeCell ref="IFO1:IFR1"/>
    <mergeCell ref="IFS1:IFV1"/>
    <mergeCell ref="IIQ1:IIT1"/>
    <mergeCell ref="IIU1:IIX1"/>
    <mergeCell ref="IIY1:IJB1"/>
    <mergeCell ref="IJC1:IJF1"/>
    <mergeCell ref="IJG1:IJJ1"/>
    <mergeCell ref="IJK1:IJN1"/>
    <mergeCell ref="IJO1:IJR1"/>
    <mergeCell ref="IJS1:IJV1"/>
    <mergeCell ref="IJW1:IJZ1"/>
    <mergeCell ref="IHG1:IHJ1"/>
    <mergeCell ref="IHK1:IHN1"/>
    <mergeCell ref="IHO1:IHR1"/>
    <mergeCell ref="IHS1:IHV1"/>
    <mergeCell ref="IHW1:IHZ1"/>
    <mergeCell ref="IIA1:IID1"/>
    <mergeCell ref="IIE1:IIH1"/>
    <mergeCell ref="III1:IIL1"/>
    <mergeCell ref="IIM1:IIP1"/>
    <mergeCell ref="ILK1:ILN1"/>
    <mergeCell ref="ILO1:ILR1"/>
    <mergeCell ref="ILS1:ILV1"/>
    <mergeCell ref="ILW1:ILZ1"/>
    <mergeCell ref="IMA1:IMD1"/>
    <mergeCell ref="IME1:IMH1"/>
    <mergeCell ref="IMI1:IML1"/>
    <mergeCell ref="IMM1:IMP1"/>
    <mergeCell ref="IMQ1:IMT1"/>
    <mergeCell ref="IKA1:IKD1"/>
    <mergeCell ref="IKE1:IKH1"/>
    <mergeCell ref="IKI1:IKL1"/>
    <mergeCell ref="IKM1:IKP1"/>
    <mergeCell ref="IKQ1:IKT1"/>
    <mergeCell ref="IKU1:IKX1"/>
    <mergeCell ref="IKY1:ILB1"/>
    <mergeCell ref="ILC1:ILF1"/>
    <mergeCell ref="ILG1:ILJ1"/>
    <mergeCell ref="IOE1:IOH1"/>
    <mergeCell ref="IOI1:IOL1"/>
    <mergeCell ref="IOM1:IOP1"/>
    <mergeCell ref="IOQ1:IOT1"/>
    <mergeCell ref="IOU1:IOX1"/>
    <mergeCell ref="IOY1:IPB1"/>
    <mergeCell ref="IPC1:IPF1"/>
    <mergeCell ref="IPG1:IPJ1"/>
    <mergeCell ref="IPK1:IPN1"/>
    <mergeCell ref="IMU1:IMX1"/>
    <mergeCell ref="IMY1:INB1"/>
    <mergeCell ref="INC1:INF1"/>
    <mergeCell ref="ING1:INJ1"/>
    <mergeCell ref="INK1:INN1"/>
    <mergeCell ref="INO1:INR1"/>
    <mergeCell ref="INS1:INV1"/>
    <mergeCell ref="INW1:INZ1"/>
    <mergeCell ref="IOA1:IOD1"/>
    <mergeCell ref="IQY1:IRB1"/>
    <mergeCell ref="IRC1:IRF1"/>
    <mergeCell ref="IRG1:IRJ1"/>
    <mergeCell ref="IRK1:IRN1"/>
    <mergeCell ref="IRO1:IRR1"/>
    <mergeCell ref="IRS1:IRV1"/>
    <mergeCell ref="IRW1:IRZ1"/>
    <mergeCell ref="ISA1:ISD1"/>
    <mergeCell ref="ISE1:ISH1"/>
    <mergeCell ref="IPO1:IPR1"/>
    <mergeCell ref="IPS1:IPV1"/>
    <mergeCell ref="IPW1:IPZ1"/>
    <mergeCell ref="IQA1:IQD1"/>
    <mergeCell ref="IQE1:IQH1"/>
    <mergeCell ref="IQI1:IQL1"/>
    <mergeCell ref="IQM1:IQP1"/>
    <mergeCell ref="IQQ1:IQT1"/>
    <mergeCell ref="IQU1:IQX1"/>
    <mergeCell ref="ITS1:ITV1"/>
    <mergeCell ref="ITW1:ITZ1"/>
    <mergeCell ref="IUA1:IUD1"/>
    <mergeCell ref="IUE1:IUH1"/>
    <mergeCell ref="IUI1:IUL1"/>
    <mergeCell ref="IUM1:IUP1"/>
    <mergeCell ref="IUQ1:IUT1"/>
    <mergeCell ref="IUU1:IUX1"/>
    <mergeCell ref="IUY1:IVB1"/>
    <mergeCell ref="ISI1:ISL1"/>
    <mergeCell ref="ISM1:ISP1"/>
    <mergeCell ref="ISQ1:IST1"/>
    <mergeCell ref="ISU1:ISX1"/>
    <mergeCell ref="ISY1:ITB1"/>
    <mergeCell ref="ITC1:ITF1"/>
    <mergeCell ref="ITG1:ITJ1"/>
    <mergeCell ref="ITK1:ITN1"/>
    <mergeCell ref="ITO1:ITR1"/>
    <mergeCell ref="IWM1:IWP1"/>
    <mergeCell ref="IWQ1:IWT1"/>
    <mergeCell ref="IWU1:IWX1"/>
    <mergeCell ref="IWY1:IXB1"/>
    <mergeCell ref="IXC1:IXF1"/>
    <mergeCell ref="IXG1:IXJ1"/>
    <mergeCell ref="IXK1:IXN1"/>
    <mergeCell ref="IXO1:IXR1"/>
    <mergeCell ref="IXS1:IXV1"/>
    <mergeCell ref="IVC1:IVF1"/>
    <mergeCell ref="IVG1:IVJ1"/>
    <mergeCell ref="IVK1:IVN1"/>
    <mergeCell ref="IVO1:IVR1"/>
    <mergeCell ref="IVS1:IVV1"/>
    <mergeCell ref="IVW1:IVZ1"/>
    <mergeCell ref="IWA1:IWD1"/>
    <mergeCell ref="IWE1:IWH1"/>
    <mergeCell ref="IWI1:IWL1"/>
    <mergeCell ref="IZG1:IZJ1"/>
    <mergeCell ref="IZK1:IZN1"/>
    <mergeCell ref="IZO1:IZR1"/>
    <mergeCell ref="IZS1:IZV1"/>
    <mergeCell ref="IZW1:IZZ1"/>
    <mergeCell ref="JAA1:JAD1"/>
    <mergeCell ref="JAE1:JAH1"/>
    <mergeCell ref="JAI1:JAL1"/>
    <mergeCell ref="JAM1:JAP1"/>
    <mergeCell ref="IXW1:IXZ1"/>
    <mergeCell ref="IYA1:IYD1"/>
    <mergeCell ref="IYE1:IYH1"/>
    <mergeCell ref="IYI1:IYL1"/>
    <mergeCell ref="IYM1:IYP1"/>
    <mergeCell ref="IYQ1:IYT1"/>
    <mergeCell ref="IYU1:IYX1"/>
    <mergeCell ref="IYY1:IZB1"/>
    <mergeCell ref="IZC1:IZF1"/>
    <mergeCell ref="JCA1:JCD1"/>
    <mergeCell ref="JCE1:JCH1"/>
    <mergeCell ref="JCI1:JCL1"/>
    <mergeCell ref="JCM1:JCP1"/>
    <mergeCell ref="JCQ1:JCT1"/>
    <mergeCell ref="JCU1:JCX1"/>
    <mergeCell ref="JCY1:JDB1"/>
    <mergeCell ref="JDC1:JDF1"/>
    <mergeCell ref="JDG1:JDJ1"/>
    <mergeCell ref="JAQ1:JAT1"/>
    <mergeCell ref="JAU1:JAX1"/>
    <mergeCell ref="JAY1:JBB1"/>
    <mergeCell ref="JBC1:JBF1"/>
    <mergeCell ref="JBG1:JBJ1"/>
    <mergeCell ref="JBK1:JBN1"/>
    <mergeCell ref="JBO1:JBR1"/>
    <mergeCell ref="JBS1:JBV1"/>
    <mergeCell ref="JBW1:JBZ1"/>
    <mergeCell ref="JEU1:JEX1"/>
    <mergeCell ref="JEY1:JFB1"/>
    <mergeCell ref="JFC1:JFF1"/>
    <mergeCell ref="JFG1:JFJ1"/>
    <mergeCell ref="JFK1:JFN1"/>
    <mergeCell ref="JFO1:JFR1"/>
    <mergeCell ref="JFS1:JFV1"/>
    <mergeCell ref="JFW1:JFZ1"/>
    <mergeCell ref="JGA1:JGD1"/>
    <mergeCell ref="JDK1:JDN1"/>
    <mergeCell ref="JDO1:JDR1"/>
    <mergeCell ref="JDS1:JDV1"/>
    <mergeCell ref="JDW1:JDZ1"/>
    <mergeCell ref="JEA1:JED1"/>
    <mergeCell ref="JEE1:JEH1"/>
    <mergeCell ref="JEI1:JEL1"/>
    <mergeCell ref="JEM1:JEP1"/>
    <mergeCell ref="JEQ1:JET1"/>
    <mergeCell ref="JHO1:JHR1"/>
    <mergeCell ref="JHS1:JHV1"/>
    <mergeCell ref="JHW1:JHZ1"/>
    <mergeCell ref="JIA1:JID1"/>
    <mergeCell ref="JIE1:JIH1"/>
    <mergeCell ref="JII1:JIL1"/>
    <mergeCell ref="JIM1:JIP1"/>
    <mergeCell ref="JIQ1:JIT1"/>
    <mergeCell ref="JIU1:JIX1"/>
    <mergeCell ref="JGE1:JGH1"/>
    <mergeCell ref="JGI1:JGL1"/>
    <mergeCell ref="JGM1:JGP1"/>
    <mergeCell ref="JGQ1:JGT1"/>
    <mergeCell ref="JGU1:JGX1"/>
    <mergeCell ref="JGY1:JHB1"/>
    <mergeCell ref="JHC1:JHF1"/>
    <mergeCell ref="JHG1:JHJ1"/>
    <mergeCell ref="JHK1:JHN1"/>
    <mergeCell ref="JKI1:JKL1"/>
    <mergeCell ref="JKM1:JKP1"/>
    <mergeCell ref="JKQ1:JKT1"/>
    <mergeCell ref="JKU1:JKX1"/>
    <mergeCell ref="JKY1:JLB1"/>
    <mergeCell ref="JLC1:JLF1"/>
    <mergeCell ref="JLG1:JLJ1"/>
    <mergeCell ref="JLK1:JLN1"/>
    <mergeCell ref="JLO1:JLR1"/>
    <mergeCell ref="JIY1:JJB1"/>
    <mergeCell ref="JJC1:JJF1"/>
    <mergeCell ref="JJG1:JJJ1"/>
    <mergeCell ref="JJK1:JJN1"/>
    <mergeCell ref="JJO1:JJR1"/>
    <mergeCell ref="JJS1:JJV1"/>
    <mergeCell ref="JJW1:JJZ1"/>
    <mergeCell ref="JKA1:JKD1"/>
    <mergeCell ref="JKE1:JKH1"/>
    <mergeCell ref="JNC1:JNF1"/>
    <mergeCell ref="JNG1:JNJ1"/>
    <mergeCell ref="JNK1:JNN1"/>
    <mergeCell ref="JNO1:JNR1"/>
    <mergeCell ref="JNS1:JNV1"/>
    <mergeCell ref="JNW1:JNZ1"/>
    <mergeCell ref="JOA1:JOD1"/>
    <mergeCell ref="JOE1:JOH1"/>
    <mergeCell ref="JOI1:JOL1"/>
    <mergeCell ref="JLS1:JLV1"/>
    <mergeCell ref="JLW1:JLZ1"/>
    <mergeCell ref="JMA1:JMD1"/>
    <mergeCell ref="JME1:JMH1"/>
    <mergeCell ref="JMI1:JML1"/>
    <mergeCell ref="JMM1:JMP1"/>
    <mergeCell ref="JMQ1:JMT1"/>
    <mergeCell ref="JMU1:JMX1"/>
    <mergeCell ref="JMY1:JNB1"/>
    <mergeCell ref="JPW1:JPZ1"/>
    <mergeCell ref="JQA1:JQD1"/>
    <mergeCell ref="JQE1:JQH1"/>
    <mergeCell ref="JQI1:JQL1"/>
    <mergeCell ref="JQM1:JQP1"/>
    <mergeCell ref="JQQ1:JQT1"/>
    <mergeCell ref="JQU1:JQX1"/>
    <mergeCell ref="JQY1:JRB1"/>
    <mergeCell ref="JRC1:JRF1"/>
    <mergeCell ref="JOM1:JOP1"/>
    <mergeCell ref="JOQ1:JOT1"/>
    <mergeCell ref="JOU1:JOX1"/>
    <mergeCell ref="JOY1:JPB1"/>
    <mergeCell ref="JPC1:JPF1"/>
    <mergeCell ref="JPG1:JPJ1"/>
    <mergeCell ref="JPK1:JPN1"/>
    <mergeCell ref="JPO1:JPR1"/>
    <mergeCell ref="JPS1:JPV1"/>
    <mergeCell ref="JSQ1:JST1"/>
    <mergeCell ref="JSU1:JSX1"/>
    <mergeCell ref="JSY1:JTB1"/>
    <mergeCell ref="JTC1:JTF1"/>
    <mergeCell ref="JTG1:JTJ1"/>
    <mergeCell ref="JTK1:JTN1"/>
    <mergeCell ref="JTO1:JTR1"/>
    <mergeCell ref="JTS1:JTV1"/>
    <mergeCell ref="JTW1:JTZ1"/>
    <mergeCell ref="JRG1:JRJ1"/>
    <mergeCell ref="JRK1:JRN1"/>
    <mergeCell ref="JRO1:JRR1"/>
    <mergeCell ref="JRS1:JRV1"/>
    <mergeCell ref="JRW1:JRZ1"/>
    <mergeCell ref="JSA1:JSD1"/>
    <mergeCell ref="JSE1:JSH1"/>
    <mergeCell ref="JSI1:JSL1"/>
    <mergeCell ref="JSM1:JSP1"/>
    <mergeCell ref="JVK1:JVN1"/>
    <mergeCell ref="JVO1:JVR1"/>
    <mergeCell ref="JVS1:JVV1"/>
    <mergeCell ref="JVW1:JVZ1"/>
    <mergeCell ref="JWA1:JWD1"/>
    <mergeCell ref="JWE1:JWH1"/>
    <mergeCell ref="JWI1:JWL1"/>
    <mergeCell ref="JWM1:JWP1"/>
    <mergeCell ref="JWQ1:JWT1"/>
    <mergeCell ref="JUA1:JUD1"/>
    <mergeCell ref="JUE1:JUH1"/>
    <mergeCell ref="JUI1:JUL1"/>
    <mergeCell ref="JUM1:JUP1"/>
    <mergeCell ref="JUQ1:JUT1"/>
    <mergeCell ref="JUU1:JUX1"/>
    <mergeCell ref="JUY1:JVB1"/>
    <mergeCell ref="JVC1:JVF1"/>
    <mergeCell ref="JVG1:JVJ1"/>
    <mergeCell ref="JYE1:JYH1"/>
    <mergeCell ref="JYI1:JYL1"/>
    <mergeCell ref="JYM1:JYP1"/>
    <mergeCell ref="JYQ1:JYT1"/>
    <mergeCell ref="JYU1:JYX1"/>
    <mergeCell ref="JYY1:JZB1"/>
    <mergeCell ref="JZC1:JZF1"/>
    <mergeCell ref="JZG1:JZJ1"/>
    <mergeCell ref="JZK1:JZN1"/>
    <mergeCell ref="JWU1:JWX1"/>
    <mergeCell ref="JWY1:JXB1"/>
    <mergeCell ref="JXC1:JXF1"/>
    <mergeCell ref="JXG1:JXJ1"/>
    <mergeCell ref="JXK1:JXN1"/>
    <mergeCell ref="JXO1:JXR1"/>
    <mergeCell ref="JXS1:JXV1"/>
    <mergeCell ref="JXW1:JXZ1"/>
    <mergeCell ref="JYA1:JYD1"/>
    <mergeCell ref="KAY1:KBB1"/>
    <mergeCell ref="KBC1:KBF1"/>
    <mergeCell ref="KBG1:KBJ1"/>
    <mergeCell ref="KBK1:KBN1"/>
    <mergeCell ref="KBO1:KBR1"/>
    <mergeCell ref="KBS1:KBV1"/>
    <mergeCell ref="KBW1:KBZ1"/>
    <mergeCell ref="KCA1:KCD1"/>
    <mergeCell ref="KCE1:KCH1"/>
    <mergeCell ref="JZO1:JZR1"/>
    <mergeCell ref="JZS1:JZV1"/>
    <mergeCell ref="JZW1:JZZ1"/>
    <mergeCell ref="KAA1:KAD1"/>
    <mergeCell ref="KAE1:KAH1"/>
    <mergeCell ref="KAI1:KAL1"/>
    <mergeCell ref="KAM1:KAP1"/>
    <mergeCell ref="KAQ1:KAT1"/>
    <mergeCell ref="KAU1:KAX1"/>
    <mergeCell ref="KDS1:KDV1"/>
    <mergeCell ref="KDW1:KDZ1"/>
    <mergeCell ref="KEA1:KED1"/>
    <mergeCell ref="KEE1:KEH1"/>
    <mergeCell ref="KEI1:KEL1"/>
    <mergeCell ref="KEM1:KEP1"/>
    <mergeCell ref="KEQ1:KET1"/>
    <mergeCell ref="KEU1:KEX1"/>
    <mergeCell ref="KEY1:KFB1"/>
    <mergeCell ref="KCI1:KCL1"/>
    <mergeCell ref="KCM1:KCP1"/>
    <mergeCell ref="KCQ1:KCT1"/>
    <mergeCell ref="KCU1:KCX1"/>
    <mergeCell ref="KCY1:KDB1"/>
    <mergeCell ref="KDC1:KDF1"/>
    <mergeCell ref="KDG1:KDJ1"/>
    <mergeCell ref="KDK1:KDN1"/>
    <mergeCell ref="KDO1:KDR1"/>
    <mergeCell ref="KGM1:KGP1"/>
    <mergeCell ref="KGQ1:KGT1"/>
    <mergeCell ref="KGU1:KGX1"/>
    <mergeCell ref="KGY1:KHB1"/>
    <mergeCell ref="KHC1:KHF1"/>
    <mergeCell ref="KHG1:KHJ1"/>
    <mergeCell ref="KHK1:KHN1"/>
    <mergeCell ref="KHO1:KHR1"/>
    <mergeCell ref="KHS1:KHV1"/>
    <mergeCell ref="KFC1:KFF1"/>
    <mergeCell ref="KFG1:KFJ1"/>
    <mergeCell ref="KFK1:KFN1"/>
    <mergeCell ref="KFO1:KFR1"/>
    <mergeCell ref="KFS1:KFV1"/>
    <mergeCell ref="KFW1:KFZ1"/>
    <mergeCell ref="KGA1:KGD1"/>
    <mergeCell ref="KGE1:KGH1"/>
    <mergeCell ref="KGI1:KGL1"/>
    <mergeCell ref="KJG1:KJJ1"/>
    <mergeCell ref="KJK1:KJN1"/>
    <mergeCell ref="KJO1:KJR1"/>
    <mergeCell ref="KJS1:KJV1"/>
    <mergeCell ref="KJW1:KJZ1"/>
    <mergeCell ref="KKA1:KKD1"/>
    <mergeCell ref="KKE1:KKH1"/>
    <mergeCell ref="KKI1:KKL1"/>
    <mergeCell ref="KKM1:KKP1"/>
    <mergeCell ref="KHW1:KHZ1"/>
    <mergeCell ref="KIA1:KID1"/>
    <mergeCell ref="KIE1:KIH1"/>
    <mergeCell ref="KII1:KIL1"/>
    <mergeCell ref="KIM1:KIP1"/>
    <mergeCell ref="KIQ1:KIT1"/>
    <mergeCell ref="KIU1:KIX1"/>
    <mergeCell ref="KIY1:KJB1"/>
    <mergeCell ref="KJC1:KJF1"/>
    <mergeCell ref="KMA1:KMD1"/>
    <mergeCell ref="KME1:KMH1"/>
    <mergeCell ref="KMI1:KML1"/>
    <mergeCell ref="KMM1:KMP1"/>
    <mergeCell ref="KMQ1:KMT1"/>
    <mergeCell ref="KMU1:KMX1"/>
    <mergeCell ref="KMY1:KNB1"/>
    <mergeCell ref="KNC1:KNF1"/>
    <mergeCell ref="KNG1:KNJ1"/>
    <mergeCell ref="KKQ1:KKT1"/>
    <mergeCell ref="KKU1:KKX1"/>
    <mergeCell ref="KKY1:KLB1"/>
    <mergeCell ref="KLC1:KLF1"/>
    <mergeCell ref="KLG1:KLJ1"/>
    <mergeCell ref="KLK1:KLN1"/>
    <mergeCell ref="KLO1:KLR1"/>
    <mergeCell ref="KLS1:KLV1"/>
    <mergeCell ref="KLW1:KLZ1"/>
    <mergeCell ref="KOU1:KOX1"/>
    <mergeCell ref="KOY1:KPB1"/>
    <mergeCell ref="KPC1:KPF1"/>
    <mergeCell ref="KPG1:KPJ1"/>
    <mergeCell ref="KPK1:KPN1"/>
    <mergeCell ref="KPO1:KPR1"/>
    <mergeCell ref="KPS1:KPV1"/>
    <mergeCell ref="KPW1:KPZ1"/>
    <mergeCell ref="KQA1:KQD1"/>
    <mergeCell ref="KNK1:KNN1"/>
    <mergeCell ref="KNO1:KNR1"/>
    <mergeCell ref="KNS1:KNV1"/>
    <mergeCell ref="KNW1:KNZ1"/>
    <mergeCell ref="KOA1:KOD1"/>
    <mergeCell ref="KOE1:KOH1"/>
    <mergeCell ref="KOI1:KOL1"/>
    <mergeCell ref="KOM1:KOP1"/>
    <mergeCell ref="KOQ1:KOT1"/>
    <mergeCell ref="KRO1:KRR1"/>
    <mergeCell ref="KRS1:KRV1"/>
    <mergeCell ref="KRW1:KRZ1"/>
    <mergeCell ref="KSA1:KSD1"/>
    <mergeCell ref="KSE1:KSH1"/>
    <mergeCell ref="KSI1:KSL1"/>
    <mergeCell ref="KSM1:KSP1"/>
    <mergeCell ref="KSQ1:KST1"/>
    <mergeCell ref="KSU1:KSX1"/>
    <mergeCell ref="KQE1:KQH1"/>
    <mergeCell ref="KQI1:KQL1"/>
    <mergeCell ref="KQM1:KQP1"/>
    <mergeCell ref="KQQ1:KQT1"/>
    <mergeCell ref="KQU1:KQX1"/>
    <mergeCell ref="KQY1:KRB1"/>
    <mergeCell ref="KRC1:KRF1"/>
    <mergeCell ref="KRG1:KRJ1"/>
    <mergeCell ref="KRK1:KRN1"/>
    <mergeCell ref="KUI1:KUL1"/>
    <mergeCell ref="KUM1:KUP1"/>
    <mergeCell ref="KUQ1:KUT1"/>
    <mergeCell ref="KUU1:KUX1"/>
    <mergeCell ref="KUY1:KVB1"/>
    <mergeCell ref="KVC1:KVF1"/>
    <mergeCell ref="KVG1:KVJ1"/>
    <mergeCell ref="KVK1:KVN1"/>
    <mergeCell ref="KVO1:KVR1"/>
    <mergeCell ref="KSY1:KTB1"/>
    <mergeCell ref="KTC1:KTF1"/>
    <mergeCell ref="KTG1:KTJ1"/>
    <mergeCell ref="KTK1:KTN1"/>
    <mergeCell ref="KTO1:KTR1"/>
    <mergeCell ref="KTS1:KTV1"/>
    <mergeCell ref="KTW1:KTZ1"/>
    <mergeCell ref="KUA1:KUD1"/>
    <mergeCell ref="KUE1:KUH1"/>
    <mergeCell ref="KXC1:KXF1"/>
    <mergeCell ref="KXG1:KXJ1"/>
    <mergeCell ref="KXK1:KXN1"/>
    <mergeCell ref="KXO1:KXR1"/>
    <mergeCell ref="KXS1:KXV1"/>
    <mergeCell ref="KXW1:KXZ1"/>
    <mergeCell ref="KYA1:KYD1"/>
    <mergeCell ref="KYE1:KYH1"/>
    <mergeCell ref="KYI1:KYL1"/>
    <mergeCell ref="KVS1:KVV1"/>
    <mergeCell ref="KVW1:KVZ1"/>
    <mergeCell ref="KWA1:KWD1"/>
    <mergeCell ref="KWE1:KWH1"/>
    <mergeCell ref="KWI1:KWL1"/>
    <mergeCell ref="KWM1:KWP1"/>
    <mergeCell ref="KWQ1:KWT1"/>
    <mergeCell ref="KWU1:KWX1"/>
    <mergeCell ref="KWY1:KXB1"/>
    <mergeCell ref="KZW1:KZZ1"/>
    <mergeCell ref="LAA1:LAD1"/>
    <mergeCell ref="LAE1:LAH1"/>
    <mergeCell ref="LAI1:LAL1"/>
    <mergeCell ref="LAM1:LAP1"/>
    <mergeCell ref="LAQ1:LAT1"/>
    <mergeCell ref="LAU1:LAX1"/>
    <mergeCell ref="LAY1:LBB1"/>
    <mergeCell ref="LBC1:LBF1"/>
    <mergeCell ref="KYM1:KYP1"/>
    <mergeCell ref="KYQ1:KYT1"/>
    <mergeCell ref="KYU1:KYX1"/>
    <mergeCell ref="KYY1:KZB1"/>
    <mergeCell ref="KZC1:KZF1"/>
    <mergeCell ref="KZG1:KZJ1"/>
    <mergeCell ref="KZK1:KZN1"/>
    <mergeCell ref="KZO1:KZR1"/>
    <mergeCell ref="KZS1:KZV1"/>
    <mergeCell ref="LCQ1:LCT1"/>
    <mergeCell ref="LCU1:LCX1"/>
    <mergeCell ref="LCY1:LDB1"/>
    <mergeCell ref="LDC1:LDF1"/>
    <mergeCell ref="LDG1:LDJ1"/>
    <mergeCell ref="LDK1:LDN1"/>
    <mergeCell ref="LDO1:LDR1"/>
    <mergeCell ref="LDS1:LDV1"/>
    <mergeCell ref="LDW1:LDZ1"/>
    <mergeCell ref="LBG1:LBJ1"/>
    <mergeCell ref="LBK1:LBN1"/>
    <mergeCell ref="LBO1:LBR1"/>
    <mergeCell ref="LBS1:LBV1"/>
    <mergeCell ref="LBW1:LBZ1"/>
    <mergeCell ref="LCA1:LCD1"/>
    <mergeCell ref="LCE1:LCH1"/>
    <mergeCell ref="LCI1:LCL1"/>
    <mergeCell ref="LCM1:LCP1"/>
    <mergeCell ref="LFK1:LFN1"/>
    <mergeCell ref="LFO1:LFR1"/>
    <mergeCell ref="LFS1:LFV1"/>
    <mergeCell ref="LFW1:LFZ1"/>
    <mergeCell ref="LGA1:LGD1"/>
    <mergeCell ref="LGE1:LGH1"/>
    <mergeCell ref="LGI1:LGL1"/>
    <mergeCell ref="LGM1:LGP1"/>
    <mergeCell ref="LGQ1:LGT1"/>
    <mergeCell ref="LEA1:LED1"/>
    <mergeCell ref="LEE1:LEH1"/>
    <mergeCell ref="LEI1:LEL1"/>
    <mergeCell ref="LEM1:LEP1"/>
    <mergeCell ref="LEQ1:LET1"/>
    <mergeCell ref="LEU1:LEX1"/>
    <mergeCell ref="LEY1:LFB1"/>
    <mergeCell ref="LFC1:LFF1"/>
    <mergeCell ref="LFG1:LFJ1"/>
    <mergeCell ref="LIE1:LIH1"/>
    <mergeCell ref="LII1:LIL1"/>
    <mergeCell ref="LIM1:LIP1"/>
    <mergeCell ref="LIQ1:LIT1"/>
    <mergeCell ref="LIU1:LIX1"/>
    <mergeCell ref="LIY1:LJB1"/>
    <mergeCell ref="LJC1:LJF1"/>
    <mergeCell ref="LJG1:LJJ1"/>
    <mergeCell ref="LJK1:LJN1"/>
    <mergeCell ref="LGU1:LGX1"/>
    <mergeCell ref="LGY1:LHB1"/>
    <mergeCell ref="LHC1:LHF1"/>
    <mergeCell ref="LHG1:LHJ1"/>
    <mergeCell ref="LHK1:LHN1"/>
    <mergeCell ref="LHO1:LHR1"/>
    <mergeCell ref="LHS1:LHV1"/>
    <mergeCell ref="LHW1:LHZ1"/>
    <mergeCell ref="LIA1:LID1"/>
    <mergeCell ref="LKY1:LLB1"/>
    <mergeCell ref="LLC1:LLF1"/>
    <mergeCell ref="LLG1:LLJ1"/>
    <mergeCell ref="LLK1:LLN1"/>
    <mergeCell ref="LLO1:LLR1"/>
    <mergeCell ref="LLS1:LLV1"/>
    <mergeCell ref="LLW1:LLZ1"/>
    <mergeCell ref="LMA1:LMD1"/>
    <mergeCell ref="LME1:LMH1"/>
    <mergeCell ref="LJO1:LJR1"/>
    <mergeCell ref="LJS1:LJV1"/>
    <mergeCell ref="LJW1:LJZ1"/>
    <mergeCell ref="LKA1:LKD1"/>
    <mergeCell ref="LKE1:LKH1"/>
    <mergeCell ref="LKI1:LKL1"/>
    <mergeCell ref="LKM1:LKP1"/>
    <mergeCell ref="LKQ1:LKT1"/>
    <mergeCell ref="LKU1:LKX1"/>
    <mergeCell ref="LNS1:LNV1"/>
    <mergeCell ref="LNW1:LNZ1"/>
    <mergeCell ref="LOA1:LOD1"/>
    <mergeCell ref="LOE1:LOH1"/>
    <mergeCell ref="LOI1:LOL1"/>
    <mergeCell ref="LOM1:LOP1"/>
    <mergeCell ref="LOQ1:LOT1"/>
    <mergeCell ref="LOU1:LOX1"/>
    <mergeCell ref="LOY1:LPB1"/>
    <mergeCell ref="LMI1:LML1"/>
    <mergeCell ref="LMM1:LMP1"/>
    <mergeCell ref="LMQ1:LMT1"/>
    <mergeCell ref="LMU1:LMX1"/>
    <mergeCell ref="LMY1:LNB1"/>
    <mergeCell ref="LNC1:LNF1"/>
    <mergeCell ref="LNG1:LNJ1"/>
    <mergeCell ref="LNK1:LNN1"/>
    <mergeCell ref="LNO1:LNR1"/>
    <mergeCell ref="LQM1:LQP1"/>
    <mergeCell ref="LQQ1:LQT1"/>
    <mergeCell ref="LQU1:LQX1"/>
    <mergeCell ref="LQY1:LRB1"/>
    <mergeCell ref="LRC1:LRF1"/>
    <mergeCell ref="LRG1:LRJ1"/>
    <mergeCell ref="LRK1:LRN1"/>
    <mergeCell ref="LRO1:LRR1"/>
    <mergeCell ref="LRS1:LRV1"/>
    <mergeCell ref="LPC1:LPF1"/>
    <mergeCell ref="LPG1:LPJ1"/>
    <mergeCell ref="LPK1:LPN1"/>
    <mergeCell ref="LPO1:LPR1"/>
    <mergeCell ref="LPS1:LPV1"/>
    <mergeCell ref="LPW1:LPZ1"/>
    <mergeCell ref="LQA1:LQD1"/>
    <mergeCell ref="LQE1:LQH1"/>
    <mergeCell ref="LQI1:LQL1"/>
    <mergeCell ref="LTG1:LTJ1"/>
    <mergeCell ref="LTK1:LTN1"/>
    <mergeCell ref="LTO1:LTR1"/>
    <mergeCell ref="LTS1:LTV1"/>
    <mergeCell ref="LTW1:LTZ1"/>
    <mergeCell ref="LUA1:LUD1"/>
    <mergeCell ref="LUE1:LUH1"/>
    <mergeCell ref="LUI1:LUL1"/>
    <mergeCell ref="LUM1:LUP1"/>
    <mergeCell ref="LRW1:LRZ1"/>
    <mergeCell ref="LSA1:LSD1"/>
    <mergeCell ref="LSE1:LSH1"/>
    <mergeCell ref="LSI1:LSL1"/>
    <mergeCell ref="LSM1:LSP1"/>
    <mergeCell ref="LSQ1:LST1"/>
    <mergeCell ref="LSU1:LSX1"/>
    <mergeCell ref="LSY1:LTB1"/>
    <mergeCell ref="LTC1:LTF1"/>
    <mergeCell ref="LWA1:LWD1"/>
    <mergeCell ref="LWE1:LWH1"/>
    <mergeCell ref="LWI1:LWL1"/>
    <mergeCell ref="LWM1:LWP1"/>
    <mergeCell ref="LWQ1:LWT1"/>
    <mergeCell ref="LWU1:LWX1"/>
    <mergeCell ref="LWY1:LXB1"/>
    <mergeCell ref="LXC1:LXF1"/>
    <mergeCell ref="LXG1:LXJ1"/>
    <mergeCell ref="LUQ1:LUT1"/>
    <mergeCell ref="LUU1:LUX1"/>
    <mergeCell ref="LUY1:LVB1"/>
    <mergeCell ref="LVC1:LVF1"/>
    <mergeCell ref="LVG1:LVJ1"/>
    <mergeCell ref="LVK1:LVN1"/>
    <mergeCell ref="LVO1:LVR1"/>
    <mergeCell ref="LVS1:LVV1"/>
    <mergeCell ref="LVW1:LVZ1"/>
    <mergeCell ref="LYU1:LYX1"/>
    <mergeCell ref="LYY1:LZB1"/>
    <mergeCell ref="LZC1:LZF1"/>
    <mergeCell ref="LZG1:LZJ1"/>
    <mergeCell ref="LZK1:LZN1"/>
    <mergeCell ref="LZO1:LZR1"/>
    <mergeCell ref="LZS1:LZV1"/>
    <mergeCell ref="LZW1:LZZ1"/>
    <mergeCell ref="MAA1:MAD1"/>
    <mergeCell ref="LXK1:LXN1"/>
    <mergeCell ref="LXO1:LXR1"/>
    <mergeCell ref="LXS1:LXV1"/>
    <mergeCell ref="LXW1:LXZ1"/>
    <mergeCell ref="LYA1:LYD1"/>
    <mergeCell ref="LYE1:LYH1"/>
    <mergeCell ref="LYI1:LYL1"/>
    <mergeCell ref="LYM1:LYP1"/>
    <mergeCell ref="LYQ1:LYT1"/>
    <mergeCell ref="MBO1:MBR1"/>
    <mergeCell ref="MBS1:MBV1"/>
    <mergeCell ref="MBW1:MBZ1"/>
    <mergeCell ref="MCA1:MCD1"/>
    <mergeCell ref="MCE1:MCH1"/>
    <mergeCell ref="MCI1:MCL1"/>
    <mergeCell ref="MCM1:MCP1"/>
    <mergeCell ref="MCQ1:MCT1"/>
    <mergeCell ref="MCU1:MCX1"/>
    <mergeCell ref="MAE1:MAH1"/>
    <mergeCell ref="MAI1:MAL1"/>
    <mergeCell ref="MAM1:MAP1"/>
    <mergeCell ref="MAQ1:MAT1"/>
    <mergeCell ref="MAU1:MAX1"/>
    <mergeCell ref="MAY1:MBB1"/>
    <mergeCell ref="MBC1:MBF1"/>
    <mergeCell ref="MBG1:MBJ1"/>
    <mergeCell ref="MBK1:MBN1"/>
    <mergeCell ref="MEI1:MEL1"/>
    <mergeCell ref="MEM1:MEP1"/>
    <mergeCell ref="MEQ1:MET1"/>
    <mergeCell ref="MEU1:MEX1"/>
    <mergeCell ref="MEY1:MFB1"/>
    <mergeCell ref="MFC1:MFF1"/>
    <mergeCell ref="MFG1:MFJ1"/>
    <mergeCell ref="MFK1:MFN1"/>
    <mergeCell ref="MFO1:MFR1"/>
    <mergeCell ref="MCY1:MDB1"/>
    <mergeCell ref="MDC1:MDF1"/>
    <mergeCell ref="MDG1:MDJ1"/>
    <mergeCell ref="MDK1:MDN1"/>
    <mergeCell ref="MDO1:MDR1"/>
    <mergeCell ref="MDS1:MDV1"/>
    <mergeCell ref="MDW1:MDZ1"/>
    <mergeCell ref="MEA1:MED1"/>
    <mergeCell ref="MEE1:MEH1"/>
    <mergeCell ref="MHC1:MHF1"/>
    <mergeCell ref="MHG1:MHJ1"/>
    <mergeCell ref="MHK1:MHN1"/>
    <mergeCell ref="MHO1:MHR1"/>
    <mergeCell ref="MHS1:MHV1"/>
    <mergeCell ref="MHW1:MHZ1"/>
    <mergeCell ref="MIA1:MID1"/>
    <mergeCell ref="MIE1:MIH1"/>
    <mergeCell ref="MII1:MIL1"/>
    <mergeCell ref="MFS1:MFV1"/>
    <mergeCell ref="MFW1:MFZ1"/>
    <mergeCell ref="MGA1:MGD1"/>
    <mergeCell ref="MGE1:MGH1"/>
    <mergeCell ref="MGI1:MGL1"/>
    <mergeCell ref="MGM1:MGP1"/>
    <mergeCell ref="MGQ1:MGT1"/>
    <mergeCell ref="MGU1:MGX1"/>
    <mergeCell ref="MGY1:MHB1"/>
    <mergeCell ref="MJW1:MJZ1"/>
    <mergeCell ref="MKA1:MKD1"/>
    <mergeCell ref="MKE1:MKH1"/>
    <mergeCell ref="MKI1:MKL1"/>
    <mergeCell ref="MKM1:MKP1"/>
    <mergeCell ref="MKQ1:MKT1"/>
    <mergeCell ref="MKU1:MKX1"/>
    <mergeCell ref="MKY1:MLB1"/>
    <mergeCell ref="MLC1:MLF1"/>
    <mergeCell ref="MIM1:MIP1"/>
    <mergeCell ref="MIQ1:MIT1"/>
    <mergeCell ref="MIU1:MIX1"/>
    <mergeCell ref="MIY1:MJB1"/>
    <mergeCell ref="MJC1:MJF1"/>
    <mergeCell ref="MJG1:MJJ1"/>
    <mergeCell ref="MJK1:MJN1"/>
    <mergeCell ref="MJO1:MJR1"/>
    <mergeCell ref="MJS1:MJV1"/>
    <mergeCell ref="MMQ1:MMT1"/>
    <mergeCell ref="MMU1:MMX1"/>
    <mergeCell ref="MMY1:MNB1"/>
    <mergeCell ref="MNC1:MNF1"/>
    <mergeCell ref="MNG1:MNJ1"/>
    <mergeCell ref="MNK1:MNN1"/>
    <mergeCell ref="MNO1:MNR1"/>
    <mergeCell ref="MNS1:MNV1"/>
    <mergeCell ref="MNW1:MNZ1"/>
    <mergeCell ref="MLG1:MLJ1"/>
    <mergeCell ref="MLK1:MLN1"/>
    <mergeCell ref="MLO1:MLR1"/>
    <mergeCell ref="MLS1:MLV1"/>
    <mergeCell ref="MLW1:MLZ1"/>
    <mergeCell ref="MMA1:MMD1"/>
    <mergeCell ref="MME1:MMH1"/>
    <mergeCell ref="MMI1:MML1"/>
    <mergeCell ref="MMM1:MMP1"/>
    <mergeCell ref="MPK1:MPN1"/>
    <mergeCell ref="MPO1:MPR1"/>
    <mergeCell ref="MPS1:MPV1"/>
    <mergeCell ref="MPW1:MPZ1"/>
    <mergeCell ref="MQA1:MQD1"/>
    <mergeCell ref="MQE1:MQH1"/>
    <mergeCell ref="MQI1:MQL1"/>
    <mergeCell ref="MQM1:MQP1"/>
    <mergeCell ref="MQQ1:MQT1"/>
    <mergeCell ref="MOA1:MOD1"/>
    <mergeCell ref="MOE1:MOH1"/>
    <mergeCell ref="MOI1:MOL1"/>
    <mergeCell ref="MOM1:MOP1"/>
    <mergeCell ref="MOQ1:MOT1"/>
    <mergeCell ref="MOU1:MOX1"/>
    <mergeCell ref="MOY1:MPB1"/>
    <mergeCell ref="MPC1:MPF1"/>
    <mergeCell ref="MPG1:MPJ1"/>
    <mergeCell ref="MSE1:MSH1"/>
    <mergeCell ref="MSI1:MSL1"/>
    <mergeCell ref="MSM1:MSP1"/>
    <mergeCell ref="MSQ1:MST1"/>
    <mergeCell ref="MSU1:MSX1"/>
    <mergeCell ref="MSY1:MTB1"/>
    <mergeCell ref="MTC1:MTF1"/>
    <mergeCell ref="MTG1:MTJ1"/>
    <mergeCell ref="MTK1:MTN1"/>
    <mergeCell ref="MQU1:MQX1"/>
    <mergeCell ref="MQY1:MRB1"/>
    <mergeCell ref="MRC1:MRF1"/>
    <mergeCell ref="MRG1:MRJ1"/>
    <mergeCell ref="MRK1:MRN1"/>
    <mergeCell ref="MRO1:MRR1"/>
    <mergeCell ref="MRS1:MRV1"/>
    <mergeCell ref="MRW1:MRZ1"/>
    <mergeCell ref="MSA1:MSD1"/>
    <mergeCell ref="MUY1:MVB1"/>
    <mergeCell ref="MVC1:MVF1"/>
    <mergeCell ref="MVG1:MVJ1"/>
    <mergeCell ref="MVK1:MVN1"/>
    <mergeCell ref="MVO1:MVR1"/>
    <mergeCell ref="MVS1:MVV1"/>
    <mergeCell ref="MVW1:MVZ1"/>
    <mergeCell ref="MWA1:MWD1"/>
    <mergeCell ref="MWE1:MWH1"/>
    <mergeCell ref="MTO1:MTR1"/>
    <mergeCell ref="MTS1:MTV1"/>
    <mergeCell ref="MTW1:MTZ1"/>
    <mergeCell ref="MUA1:MUD1"/>
    <mergeCell ref="MUE1:MUH1"/>
    <mergeCell ref="MUI1:MUL1"/>
    <mergeCell ref="MUM1:MUP1"/>
    <mergeCell ref="MUQ1:MUT1"/>
    <mergeCell ref="MUU1:MUX1"/>
    <mergeCell ref="MXS1:MXV1"/>
    <mergeCell ref="MXW1:MXZ1"/>
    <mergeCell ref="MYA1:MYD1"/>
    <mergeCell ref="MYE1:MYH1"/>
    <mergeCell ref="MYI1:MYL1"/>
    <mergeCell ref="MYM1:MYP1"/>
    <mergeCell ref="MYQ1:MYT1"/>
    <mergeCell ref="MYU1:MYX1"/>
    <mergeCell ref="MYY1:MZB1"/>
    <mergeCell ref="MWI1:MWL1"/>
    <mergeCell ref="MWM1:MWP1"/>
    <mergeCell ref="MWQ1:MWT1"/>
    <mergeCell ref="MWU1:MWX1"/>
    <mergeCell ref="MWY1:MXB1"/>
    <mergeCell ref="MXC1:MXF1"/>
    <mergeCell ref="MXG1:MXJ1"/>
    <mergeCell ref="MXK1:MXN1"/>
    <mergeCell ref="MXO1:MXR1"/>
    <mergeCell ref="NAM1:NAP1"/>
    <mergeCell ref="NAQ1:NAT1"/>
    <mergeCell ref="NAU1:NAX1"/>
    <mergeCell ref="NAY1:NBB1"/>
    <mergeCell ref="NBC1:NBF1"/>
    <mergeCell ref="NBG1:NBJ1"/>
    <mergeCell ref="NBK1:NBN1"/>
    <mergeCell ref="NBO1:NBR1"/>
    <mergeCell ref="NBS1:NBV1"/>
    <mergeCell ref="MZC1:MZF1"/>
    <mergeCell ref="MZG1:MZJ1"/>
    <mergeCell ref="MZK1:MZN1"/>
    <mergeCell ref="MZO1:MZR1"/>
    <mergeCell ref="MZS1:MZV1"/>
    <mergeCell ref="MZW1:MZZ1"/>
    <mergeCell ref="NAA1:NAD1"/>
    <mergeCell ref="NAE1:NAH1"/>
    <mergeCell ref="NAI1:NAL1"/>
    <mergeCell ref="NDG1:NDJ1"/>
    <mergeCell ref="NDK1:NDN1"/>
    <mergeCell ref="NDO1:NDR1"/>
    <mergeCell ref="NDS1:NDV1"/>
    <mergeCell ref="NDW1:NDZ1"/>
    <mergeCell ref="NEA1:NED1"/>
    <mergeCell ref="NEE1:NEH1"/>
    <mergeCell ref="NEI1:NEL1"/>
    <mergeCell ref="NEM1:NEP1"/>
    <mergeCell ref="NBW1:NBZ1"/>
    <mergeCell ref="NCA1:NCD1"/>
    <mergeCell ref="NCE1:NCH1"/>
    <mergeCell ref="NCI1:NCL1"/>
    <mergeCell ref="NCM1:NCP1"/>
    <mergeCell ref="NCQ1:NCT1"/>
    <mergeCell ref="NCU1:NCX1"/>
    <mergeCell ref="NCY1:NDB1"/>
    <mergeCell ref="NDC1:NDF1"/>
    <mergeCell ref="NGA1:NGD1"/>
    <mergeCell ref="NGE1:NGH1"/>
    <mergeCell ref="NGI1:NGL1"/>
    <mergeCell ref="NGM1:NGP1"/>
    <mergeCell ref="NGQ1:NGT1"/>
    <mergeCell ref="NGU1:NGX1"/>
    <mergeCell ref="NGY1:NHB1"/>
    <mergeCell ref="NHC1:NHF1"/>
    <mergeCell ref="NHG1:NHJ1"/>
    <mergeCell ref="NEQ1:NET1"/>
    <mergeCell ref="NEU1:NEX1"/>
    <mergeCell ref="NEY1:NFB1"/>
    <mergeCell ref="NFC1:NFF1"/>
    <mergeCell ref="NFG1:NFJ1"/>
    <mergeCell ref="NFK1:NFN1"/>
    <mergeCell ref="NFO1:NFR1"/>
    <mergeCell ref="NFS1:NFV1"/>
    <mergeCell ref="NFW1:NFZ1"/>
    <mergeCell ref="NIU1:NIX1"/>
    <mergeCell ref="NIY1:NJB1"/>
    <mergeCell ref="NJC1:NJF1"/>
    <mergeCell ref="NJG1:NJJ1"/>
    <mergeCell ref="NJK1:NJN1"/>
    <mergeCell ref="NJO1:NJR1"/>
    <mergeCell ref="NJS1:NJV1"/>
    <mergeCell ref="NJW1:NJZ1"/>
    <mergeCell ref="NKA1:NKD1"/>
    <mergeCell ref="NHK1:NHN1"/>
    <mergeCell ref="NHO1:NHR1"/>
    <mergeCell ref="NHS1:NHV1"/>
    <mergeCell ref="NHW1:NHZ1"/>
    <mergeCell ref="NIA1:NID1"/>
    <mergeCell ref="NIE1:NIH1"/>
    <mergeCell ref="NII1:NIL1"/>
    <mergeCell ref="NIM1:NIP1"/>
    <mergeCell ref="NIQ1:NIT1"/>
    <mergeCell ref="NLO1:NLR1"/>
    <mergeCell ref="NLS1:NLV1"/>
    <mergeCell ref="NLW1:NLZ1"/>
    <mergeCell ref="NMA1:NMD1"/>
    <mergeCell ref="NME1:NMH1"/>
    <mergeCell ref="NMI1:NML1"/>
    <mergeCell ref="NMM1:NMP1"/>
    <mergeCell ref="NMQ1:NMT1"/>
    <mergeCell ref="NMU1:NMX1"/>
    <mergeCell ref="NKE1:NKH1"/>
    <mergeCell ref="NKI1:NKL1"/>
    <mergeCell ref="NKM1:NKP1"/>
    <mergeCell ref="NKQ1:NKT1"/>
    <mergeCell ref="NKU1:NKX1"/>
    <mergeCell ref="NKY1:NLB1"/>
    <mergeCell ref="NLC1:NLF1"/>
    <mergeCell ref="NLG1:NLJ1"/>
    <mergeCell ref="NLK1:NLN1"/>
    <mergeCell ref="NOI1:NOL1"/>
    <mergeCell ref="NOM1:NOP1"/>
    <mergeCell ref="NOQ1:NOT1"/>
    <mergeCell ref="NOU1:NOX1"/>
    <mergeCell ref="NOY1:NPB1"/>
    <mergeCell ref="NPC1:NPF1"/>
    <mergeCell ref="NPG1:NPJ1"/>
    <mergeCell ref="NPK1:NPN1"/>
    <mergeCell ref="NPO1:NPR1"/>
    <mergeCell ref="NMY1:NNB1"/>
    <mergeCell ref="NNC1:NNF1"/>
    <mergeCell ref="NNG1:NNJ1"/>
    <mergeCell ref="NNK1:NNN1"/>
    <mergeCell ref="NNO1:NNR1"/>
    <mergeCell ref="NNS1:NNV1"/>
    <mergeCell ref="NNW1:NNZ1"/>
    <mergeCell ref="NOA1:NOD1"/>
    <mergeCell ref="NOE1:NOH1"/>
    <mergeCell ref="NRC1:NRF1"/>
    <mergeCell ref="NRG1:NRJ1"/>
    <mergeCell ref="NRK1:NRN1"/>
    <mergeCell ref="NRO1:NRR1"/>
    <mergeCell ref="NRS1:NRV1"/>
    <mergeCell ref="NRW1:NRZ1"/>
    <mergeCell ref="NSA1:NSD1"/>
    <mergeCell ref="NSE1:NSH1"/>
    <mergeCell ref="NSI1:NSL1"/>
    <mergeCell ref="NPS1:NPV1"/>
    <mergeCell ref="NPW1:NPZ1"/>
    <mergeCell ref="NQA1:NQD1"/>
    <mergeCell ref="NQE1:NQH1"/>
    <mergeCell ref="NQI1:NQL1"/>
    <mergeCell ref="NQM1:NQP1"/>
    <mergeCell ref="NQQ1:NQT1"/>
    <mergeCell ref="NQU1:NQX1"/>
    <mergeCell ref="NQY1:NRB1"/>
    <mergeCell ref="NTW1:NTZ1"/>
    <mergeCell ref="NUA1:NUD1"/>
    <mergeCell ref="NUE1:NUH1"/>
    <mergeCell ref="NUI1:NUL1"/>
    <mergeCell ref="NUM1:NUP1"/>
    <mergeCell ref="NUQ1:NUT1"/>
    <mergeCell ref="NUU1:NUX1"/>
    <mergeCell ref="NUY1:NVB1"/>
    <mergeCell ref="NVC1:NVF1"/>
    <mergeCell ref="NSM1:NSP1"/>
    <mergeCell ref="NSQ1:NST1"/>
    <mergeCell ref="NSU1:NSX1"/>
    <mergeCell ref="NSY1:NTB1"/>
    <mergeCell ref="NTC1:NTF1"/>
    <mergeCell ref="NTG1:NTJ1"/>
    <mergeCell ref="NTK1:NTN1"/>
    <mergeCell ref="NTO1:NTR1"/>
    <mergeCell ref="NTS1:NTV1"/>
    <mergeCell ref="NWQ1:NWT1"/>
    <mergeCell ref="NWU1:NWX1"/>
    <mergeCell ref="NWY1:NXB1"/>
    <mergeCell ref="NXC1:NXF1"/>
    <mergeCell ref="NXG1:NXJ1"/>
    <mergeCell ref="NXK1:NXN1"/>
    <mergeCell ref="NXO1:NXR1"/>
    <mergeCell ref="NXS1:NXV1"/>
    <mergeCell ref="NXW1:NXZ1"/>
    <mergeCell ref="NVG1:NVJ1"/>
    <mergeCell ref="NVK1:NVN1"/>
    <mergeCell ref="NVO1:NVR1"/>
    <mergeCell ref="NVS1:NVV1"/>
    <mergeCell ref="NVW1:NVZ1"/>
    <mergeCell ref="NWA1:NWD1"/>
    <mergeCell ref="NWE1:NWH1"/>
    <mergeCell ref="NWI1:NWL1"/>
    <mergeCell ref="NWM1:NWP1"/>
    <mergeCell ref="NZK1:NZN1"/>
    <mergeCell ref="NZO1:NZR1"/>
    <mergeCell ref="NZS1:NZV1"/>
    <mergeCell ref="NZW1:NZZ1"/>
    <mergeCell ref="OAA1:OAD1"/>
    <mergeCell ref="OAE1:OAH1"/>
    <mergeCell ref="OAI1:OAL1"/>
    <mergeCell ref="OAM1:OAP1"/>
    <mergeCell ref="OAQ1:OAT1"/>
    <mergeCell ref="NYA1:NYD1"/>
    <mergeCell ref="NYE1:NYH1"/>
    <mergeCell ref="NYI1:NYL1"/>
    <mergeCell ref="NYM1:NYP1"/>
    <mergeCell ref="NYQ1:NYT1"/>
    <mergeCell ref="NYU1:NYX1"/>
    <mergeCell ref="NYY1:NZB1"/>
    <mergeCell ref="NZC1:NZF1"/>
    <mergeCell ref="NZG1:NZJ1"/>
    <mergeCell ref="OCE1:OCH1"/>
    <mergeCell ref="OCI1:OCL1"/>
    <mergeCell ref="OCM1:OCP1"/>
    <mergeCell ref="OCQ1:OCT1"/>
    <mergeCell ref="OCU1:OCX1"/>
    <mergeCell ref="OCY1:ODB1"/>
    <mergeCell ref="ODC1:ODF1"/>
    <mergeCell ref="ODG1:ODJ1"/>
    <mergeCell ref="ODK1:ODN1"/>
    <mergeCell ref="OAU1:OAX1"/>
    <mergeCell ref="OAY1:OBB1"/>
    <mergeCell ref="OBC1:OBF1"/>
    <mergeCell ref="OBG1:OBJ1"/>
    <mergeCell ref="OBK1:OBN1"/>
    <mergeCell ref="OBO1:OBR1"/>
    <mergeCell ref="OBS1:OBV1"/>
    <mergeCell ref="OBW1:OBZ1"/>
    <mergeCell ref="OCA1:OCD1"/>
    <mergeCell ref="OEY1:OFB1"/>
    <mergeCell ref="OFC1:OFF1"/>
    <mergeCell ref="OFG1:OFJ1"/>
    <mergeCell ref="OFK1:OFN1"/>
    <mergeCell ref="OFO1:OFR1"/>
    <mergeCell ref="OFS1:OFV1"/>
    <mergeCell ref="OFW1:OFZ1"/>
    <mergeCell ref="OGA1:OGD1"/>
    <mergeCell ref="OGE1:OGH1"/>
    <mergeCell ref="ODO1:ODR1"/>
    <mergeCell ref="ODS1:ODV1"/>
    <mergeCell ref="ODW1:ODZ1"/>
    <mergeCell ref="OEA1:OED1"/>
    <mergeCell ref="OEE1:OEH1"/>
    <mergeCell ref="OEI1:OEL1"/>
    <mergeCell ref="OEM1:OEP1"/>
    <mergeCell ref="OEQ1:OET1"/>
    <mergeCell ref="OEU1:OEX1"/>
    <mergeCell ref="OHS1:OHV1"/>
    <mergeCell ref="OHW1:OHZ1"/>
    <mergeCell ref="OIA1:OID1"/>
    <mergeCell ref="OIE1:OIH1"/>
    <mergeCell ref="OII1:OIL1"/>
    <mergeCell ref="OIM1:OIP1"/>
    <mergeCell ref="OIQ1:OIT1"/>
    <mergeCell ref="OIU1:OIX1"/>
    <mergeCell ref="OIY1:OJB1"/>
    <mergeCell ref="OGI1:OGL1"/>
    <mergeCell ref="OGM1:OGP1"/>
    <mergeCell ref="OGQ1:OGT1"/>
    <mergeCell ref="OGU1:OGX1"/>
    <mergeCell ref="OGY1:OHB1"/>
    <mergeCell ref="OHC1:OHF1"/>
    <mergeCell ref="OHG1:OHJ1"/>
    <mergeCell ref="OHK1:OHN1"/>
    <mergeCell ref="OHO1:OHR1"/>
    <mergeCell ref="OKM1:OKP1"/>
    <mergeCell ref="OKQ1:OKT1"/>
    <mergeCell ref="OKU1:OKX1"/>
    <mergeCell ref="OKY1:OLB1"/>
    <mergeCell ref="OLC1:OLF1"/>
    <mergeCell ref="OLG1:OLJ1"/>
    <mergeCell ref="OLK1:OLN1"/>
    <mergeCell ref="OLO1:OLR1"/>
    <mergeCell ref="OLS1:OLV1"/>
    <mergeCell ref="OJC1:OJF1"/>
    <mergeCell ref="OJG1:OJJ1"/>
    <mergeCell ref="OJK1:OJN1"/>
    <mergeCell ref="OJO1:OJR1"/>
    <mergeCell ref="OJS1:OJV1"/>
    <mergeCell ref="OJW1:OJZ1"/>
    <mergeCell ref="OKA1:OKD1"/>
    <mergeCell ref="OKE1:OKH1"/>
    <mergeCell ref="OKI1:OKL1"/>
    <mergeCell ref="ONG1:ONJ1"/>
    <mergeCell ref="ONK1:ONN1"/>
    <mergeCell ref="ONO1:ONR1"/>
    <mergeCell ref="ONS1:ONV1"/>
    <mergeCell ref="ONW1:ONZ1"/>
    <mergeCell ref="OOA1:OOD1"/>
    <mergeCell ref="OOE1:OOH1"/>
    <mergeCell ref="OOI1:OOL1"/>
    <mergeCell ref="OOM1:OOP1"/>
    <mergeCell ref="OLW1:OLZ1"/>
    <mergeCell ref="OMA1:OMD1"/>
    <mergeCell ref="OME1:OMH1"/>
    <mergeCell ref="OMI1:OML1"/>
    <mergeCell ref="OMM1:OMP1"/>
    <mergeCell ref="OMQ1:OMT1"/>
    <mergeCell ref="OMU1:OMX1"/>
    <mergeCell ref="OMY1:ONB1"/>
    <mergeCell ref="ONC1:ONF1"/>
    <mergeCell ref="OQA1:OQD1"/>
    <mergeCell ref="OQE1:OQH1"/>
    <mergeCell ref="OQI1:OQL1"/>
    <mergeCell ref="OQM1:OQP1"/>
    <mergeCell ref="OQQ1:OQT1"/>
    <mergeCell ref="OQU1:OQX1"/>
    <mergeCell ref="OQY1:ORB1"/>
    <mergeCell ref="ORC1:ORF1"/>
    <mergeCell ref="ORG1:ORJ1"/>
    <mergeCell ref="OOQ1:OOT1"/>
    <mergeCell ref="OOU1:OOX1"/>
    <mergeCell ref="OOY1:OPB1"/>
    <mergeCell ref="OPC1:OPF1"/>
    <mergeCell ref="OPG1:OPJ1"/>
    <mergeCell ref="OPK1:OPN1"/>
    <mergeCell ref="OPO1:OPR1"/>
    <mergeCell ref="OPS1:OPV1"/>
    <mergeCell ref="OPW1:OPZ1"/>
    <mergeCell ref="OSU1:OSX1"/>
    <mergeCell ref="OSY1:OTB1"/>
    <mergeCell ref="OTC1:OTF1"/>
    <mergeCell ref="OTG1:OTJ1"/>
    <mergeCell ref="OTK1:OTN1"/>
    <mergeCell ref="OTO1:OTR1"/>
    <mergeCell ref="OTS1:OTV1"/>
    <mergeCell ref="OTW1:OTZ1"/>
    <mergeCell ref="OUA1:OUD1"/>
    <mergeCell ref="ORK1:ORN1"/>
    <mergeCell ref="ORO1:ORR1"/>
    <mergeCell ref="ORS1:ORV1"/>
    <mergeCell ref="ORW1:ORZ1"/>
    <mergeCell ref="OSA1:OSD1"/>
    <mergeCell ref="OSE1:OSH1"/>
    <mergeCell ref="OSI1:OSL1"/>
    <mergeCell ref="OSM1:OSP1"/>
    <mergeCell ref="OSQ1:OST1"/>
    <mergeCell ref="OVO1:OVR1"/>
    <mergeCell ref="OVS1:OVV1"/>
    <mergeCell ref="OVW1:OVZ1"/>
    <mergeCell ref="OWA1:OWD1"/>
    <mergeCell ref="OWE1:OWH1"/>
    <mergeCell ref="OWI1:OWL1"/>
    <mergeCell ref="OWM1:OWP1"/>
    <mergeCell ref="OWQ1:OWT1"/>
    <mergeCell ref="OWU1:OWX1"/>
    <mergeCell ref="OUE1:OUH1"/>
    <mergeCell ref="OUI1:OUL1"/>
    <mergeCell ref="OUM1:OUP1"/>
    <mergeCell ref="OUQ1:OUT1"/>
    <mergeCell ref="OUU1:OUX1"/>
    <mergeCell ref="OUY1:OVB1"/>
    <mergeCell ref="OVC1:OVF1"/>
    <mergeCell ref="OVG1:OVJ1"/>
    <mergeCell ref="OVK1:OVN1"/>
    <mergeCell ref="OYI1:OYL1"/>
    <mergeCell ref="OYM1:OYP1"/>
    <mergeCell ref="OYQ1:OYT1"/>
    <mergeCell ref="OYU1:OYX1"/>
    <mergeCell ref="OYY1:OZB1"/>
    <mergeCell ref="OZC1:OZF1"/>
    <mergeCell ref="OZG1:OZJ1"/>
    <mergeCell ref="OZK1:OZN1"/>
    <mergeCell ref="OZO1:OZR1"/>
    <mergeCell ref="OWY1:OXB1"/>
    <mergeCell ref="OXC1:OXF1"/>
    <mergeCell ref="OXG1:OXJ1"/>
    <mergeCell ref="OXK1:OXN1"/>
    <mergeCell ref="OXO1:OXR1"/>
    <mergeCell ref="OXS1:OXV1"/>
    <mergeCell ref="OXW1:OXZ1"/>
    <mergeCell ref="OYA1:OYD1"/>
    <mergeCell ref="OYE1:OYH1"/>
    <mergeCell ref="PBC1:PBF1"/>
    <mergeCell ref="PBG1:PBJ1"/>
    <mergeCell ref="PBK1:PBN1"/>
    <mergeCell ref="PBO1:PBR1"/>
    <mergeCell ref="PBS1:PBV1"/>
    <mergeCell ref="PBW1:PBZ1"/>
    <mergeCell ref="PCA1:PCD1"/>
    <mergeCell ref="PCE1:PCH1"/>
    <mergeCell ref="PCI1:PCL1"/>
    <mergeCell ref="OZS1:OZV1"/>
    <mergeCell ref="OZW1:OZZ1"/>
    <mergeCell ref="PAA1:PAD1"/>
    <mergeCell ref="PAE1:PAH1"/>
    <mergeCell ref="PAI1:PAL1"/>
    <mergeCell ref="PAM1:PAP1"/>
    <mergeCell ref="PAQ1:PAT1"/>
    <mergeCell ref="PAU1:PAX1"/>
    <mergeCell ref="PAY1:PBB1"/>
    <mergeCell ref="PDW1:PDZ1"/>
    <mergeCell ref="PEA1:PED1"/>
    <mergeCell ref="PEE1:PEH1"/>
    <mergeCell ref="PEI1:PEL1"/>
    <mergeCell ref="PEM1:PEP1"/>
    <mergeCell ref="PEQ1:PET1"/>
    <mergeCell ref="PEU1:PEX1"/>
    <mergeCell ref="PEY1:PFB1"/>
    <mergeCell ref="PFC1:PFF1"/>
    <mergeCell ref="PCM1:PCP1"/>
    <mergeCell ref="PCQ1:PCT1"/>
    <mergeCell ref="PCU1:PCX1"/>
    <mergeCell ref="PCY1:PDB1"/>
    <mergeCell ref="PDC1:PDF1"/>
    <mergeCell ref="PDG1:PDJ1"/>
    <mergeCell ref="PDK1:PDN1"/>
    <mergeCell ref="PDO1:PDR1"/>
    <mergeCell ref="PDS1:PDV1"/>
    <mergeCell ref="PGQ1:PGT1"/>
    <mergeCell ref="PGU1:PGX1"/>
    <mergeCell ref="PGY1:PHB1"/>
    <mergeCell ref="PHC1:PHF1"/>
    <mergeCell ref="PHG1:PHJ1"/>
    <mergeCell ref="PHK1:PHN1"/>
    <mergeCell ref="PHO1:PHR1"/>
    <mergeCell ref="PHS1:PHV1"/>
    <mergeCell ref="PHW1:PHZ1"/>
    <mergeCell ref="PFG1:PFJ1"/>
    <mergeCell ref="PFK1:PFN1"/>
    <mergeCell ref="PFO1:PFR1"/>
    <mergeCell ref="PFS1:PFV1"/>
    <mergeCell ref="PFW1:PFZ1"/>
    <mergeCell ref="PGA1:PGD1"/>
    <mergeCell ref="PGE1:PGH1"/>
    <mergeCell ref="PGI1:PGL1"/>
    <mergeCell ref="PGM1:PGP1"/>
    <mergeCell ref="PJK1:PJN1"/>
    <mergeCell ref="PJO1:PJR1"/>
    <mergeCell ref="PJS1:PJV1"/>
    <mergeCell ref="PJW1:PJZ1"/>
    <mergeCell ref="PKA1:PKD1"/>
    <mergeCell ref="PKE1:PKH1"/>
    <mergeCell ref="PKI1:PKL1"/>
    <mergeCell ref="PKM1:PKP1"/>
    <mergeCell ref="PKQ1:PKT1"/>
    <mergeCell ref="PIA1:PID1"/>
    <mergeCell ref="PIE1:PIH1"/>
    <mergeCell ref="PII1:PIL1"/>
    <mergeCell ref="PIM1:PIP1"/>
    <mergeCell ref="PIQ1:PIT1"/>
    <mergeCell ref="PIU1:PIX1"/>
    <mergeCell ref="PIY1:PJB1"/>
    <mergeCell ref="PJC1:PJF1"/>
    <mergeCell ref="PJG1:PJJ1"/>
    <mergeCell ref="PME1:PMH1"/>
    <mergeCell ref="PMI1:PML1"/>
    <mergeCell ref="PMM1:PMP1"/>
    <mergeCell ref="PMQ1:PMT1"/>
    <mergeCell ref="PMU1:PMX1"/>
    <mergeCell ref="PMY1:PNB1"/>
    <mergeCell ref="PNC1:PNF1"/>
    <mergeCell ref="PNG1:PNJ1"/>
    <mergeCell ref="PNK1:PNN1"/>
    <mergeCell ref="PKU1:PKX1"/>
    <mergeCell ref="PKY1:PLB1"/>
    <mergeCell ref="PLC1:PLF1"/>
    <mergeCell ref="PLG1:PLJ1"/>
    <mergeCell ref="PLK1:PLN1"/>
    <mergeCell ref="PLO1:PLR1"/>
    <mergeCell ref="PLS1:PLV1"/>
    <mergeCell ref="PLW1:PLZ1"/>
    <mergeCell ref="PMA1:PMD1"/>
    <mergeCell ref="POY1:PPB1"/>
    <mergeCell ref="PPC1:PPF1"/>
    <mergeCell ref="PPG1:PPJ1"/>
    <mergeCell ref="PPK1:PPN1"/>
    <mergeCell ref="PPO1:PPR1"/>
    <mergeCell ref="PPS1:PPV1"/>
    <mergeCell ref="PPW1:PPZ1"/>
    <mergeCell ref="PQA1:PQD1"/>
    <mergeCell ref="PQE1:PQH1"/>
    <mergeCell ref="PNO1:PNR1"/>
    <mergeCell ref="PNS1:PNV1"/>
    <mergeCell ref="PNW1:PNZ1"/>
    <mergeCell ref="POA1:POD1"/>
    <mergeCell ref="POE1:POH1"/>
    <mergeCell ref="POI1:POL1"/>
    <mergeCell ref="POM1:POP1"/>
    <mergeCell ref="POQ1:POT1"/>
    <mergeCell ref="POU1:POX1"/>
    <mergeCell ref="PRS1:PRV1"/>
    <mergeCell ref="PRW1:PRZ1"/>
    <mergeCell ref="PSA1:PSD1"/>
    <mergeCell ref="PSE1:PSH1"/>
    <mergeCell ref="PSI1:PSL1"/>
    <mergeCell ref="PSM1:PSP1"/>
    <mergeCell ref="PSQ1:PST1"/>
    <mergeCell ref="PSU1:PSX1"/>
    <mergeCell ref="PSY1:PTB1"/>
    <mergeCell ref="PQI1:PQL1"/>
    <mergeCell ref="PQM1:PQP1"/>
    <mergeCell ref="PQQ1:PQT1"/>
    <mergeCell ref="PQU1:PQX1"/>
    <mergeCell ref="PQY1:PRB1"/>
    <mergeCell ref="PRC1:PRF1"/>
    <mergeCell ref="PRG1:PRJ1"/>
    <mergeCell ref="PRK1:PRN1"/>
    <mergeCell ref="PRO1:PRR1"/>
    <mergeCell ref="PUM1:PUP1"/>
    <mergeCell ref="PUQ1:PUT1"/>
    <mergeCell ref="PUU1:PUX1"/>
    <mergeCell ref="PUY1:PVB1"/>
    <mergeCell ref="PVC1:PVF1"/>
    <mergeCell ref="PVG1:PVJ1"/>
    <mergeCell ref="PVK1:PVN1"/>
    <mergeCell ref="PVO1:PVR1"/>
    <mergeCell ref="PVS1:PVV1"/>
    <mergeCell ref="PTC1:PTF1"/>
    <mergeCell ref="PTG1:PTJ1"/>
    <mergeCell ref="PTK1:PTN1"/>
    <mergeCell ref="PTO1:PTR1"/>
    <mergeCell ref="PTS1:PTV1"/>
    <mergeCell ref="PTW1:PTZ1"/>
    <mergeCell ref="PUA1:PUD1"/>
    <mergeCell ref="PUE1:PUH1"/>
    <mergeCell ref="PUI1:PUL1"/>
    <mergeCell ref="PXG1:PXJ1"/>
    <mergeCell ref="PXK1:PXN1"/>
    <mergeCell ref="PXO1:PXR1"/>
    <mergeCell ref="PXS1:PXV1"/>
    <mergeCell ref="PXW1:PXZ1"/>
    <mergeCell ref="PYA1:PYD1"/>
    <mergeCell ref="PYE1:PYH1"/>
    <mergeCell ref="PYI1:PYL1"/>
    <mergeCell ref="PYM1:PYP1"/>
    <mergeCell ref="PVW1:PVZ1"/>
    <mergeCell ref="PWA1:PWD1"/>
    <mergeCell ref="PWE1:PWH1"/>
    <mergeCell ref="PWI1:PWL1"/>
    <mergeCell ref="PWM1:PWP1"/>
    <mergeCell ref="PWQ1:PWT1"/>
    <mergeCell ref="PWU1:PWX1"/>
    <mergeCell ref="PWY1:PXB1"/>
    <mergeCell ref="PXC1:PXF1"/>
    <mergeCell ref="QAA1:QAD1"/>
    <mergeCell ref="QAE1:QAH1"/>
    <mergeCell ref="QAI1:QAL1"/>
    <mergeCell ref="QAM1:QAP1"/>
    <mergeCell ref="QAQ1:QAT1"/>
    <mergeCell ref="QAU1:QAX1"/>
    <mergeCell ref="QAY1:QBB1"/>
    <mergeCell ref="QBC1:QBF1"/>
    <mergeCell ref="QBG1:QBJ1"/>
    <mergeCell ref="PYQ1:PYT1"/>
    <mergeCell ref="PYU1:PYX1"/>
    <mergeCell ref="PYY1:PZB1"/>
    <mergeCell ref="PZC1:PZF1"/>
    <mergeCell ref="PZG1:PZJ1"/>
    <mergeCell ref="PZK1:PZN1"/>
    <mergeCell ref="PZO1:PZR1"/>
    <mergeCell ref="PZS1:PZV1"/>
    <mergeCell ref="PZW1:PZZ1"/>
    <mergeCell ref="QCU1:QCX1"/>
    <mergeCell ref="QCY1:QDB1"/>
    <mergeCell ref="QDC1:QDF1"/>
    <mergeCell ref="QDG1:QDJ1"/>
    <mergeCell ref="QDK1:QDN1"/>
    <mergeCell ref="QDO1:QDR1"/>
    <mergeCell ref="QDS1:QDV1"/>
    <mergeCell ref="QDW1:QDZ1"/>
    <mergeCell ref="QEA1:QED1"/>
    <mergeCell ref="QBK1:QBN1"/>
    <mergeCell ref="QBO1:QBR1"/>
    <mergeCell ref="QBS1:QBV1"/>
    <mergeCell ref="QBW1:QBZ1"/>
    <mergeCell ref="QCA1:QCD1"/>
    <mergeCell ref="QCE1:QCH1"/>
    <mergeCell ref="QCI1:QCL1"/>
    <mergeCell ref="QCM1:QCP1"/>
    <mergeCell ref="QCQ1:QCT1"/>
    <mergeCell ref="QFO1:QFR1"/>
    <mergeCell ref="QFS1:QFV1"/>
    <mergeCell ref="QFW1:QFZ1"/>
    <mergeCell ref="QGA1:QGD1"/>
    <mergeCell ref="QGE1:QGH1"/>
    <mergeCell ref="QGI1:QGL1"/>
    <mergeCell ref="QGM1:QGP1"/>
    <mergeCell ref="QGQ1:QGT1"/>
    <mergeCell ref="QGU1:QGX1"/>
    <mergeCell ref="QEE1:QEH1"/>
    <mergeCell ref="QEI1:QEL1"/>
    <mergeCell ref="QEM1:QEP1"/>
    <mergeCell ref="QEQ1:QET1"/>
    <mergeCell ref="QEU1:QEX1"/>
    <mergeCell ref="QEY1:QFB1"/>
    <mergeCell ref="QFC1:QFF1"/>
    <mergeCell ref="QFG1:QFJ1"/>
    <mergeCell ref="QFK1:QFN1"/>
    <mergeCell ref="QII1:QIL1"/>
    <mergeCell ref="QIM1:QIP1"/>
    <mergeCell ref="QIQ1:QIT1"/>
    <mergeCell ref="QIU1:QIX1"/>
    <mergeCell ref="QIY1:QJB1"/>
    <mergeCell ref="QJC1:QJF1"/>
    <mergeCell ref="QJG1:QJJ1"/>
    <mergeCell ref="QJK1:QJN1"/>
    <mergeCell ref="QJO1:QJR1"/>
    <mergeCell ref="QGY1:QHB1"/>
    <mergeCell ref="QHC1:QHF1"/>
    <mergeCell ref="QHG1:QHJ1"/>
    <mergeCell ref="QHK1:QHN1"/>
    <mergeCell ref="QHO1:QHR1"/>
    <mergeCell ref="QHS1:QHV1"/>
    <mergeCell ref="QHW1:QHZ1"/>
    <mergeCell ref="QIA1:QID1"/>
    <mergeCell ref="QIE1:QIH1"/>
    <mergeCell ref="QLC1:QLF1"/>
    <mergeCell ref="QLG1:QLJ1"/>
    <mergeCell ref="QLK1:QLN1"/>
    <mergeCell ref="QLO1:QLR1"/>
    <mergeCell ref="QLS1:QLV1"/>
    <mergeCell ref="QLW1:QLZ1"/>
    <mergeCell ref="QMA1:QMD1"/>
    <mergeCell ref="QME1:QMH1"/>
    <mergeCell ref="QMI1:QML1"/>
    <mergeCell ref="QJS1:QJV1"/>
    <mergeCell ref="QJW1:QJZ1"/>
    <mergeCell ref="QKA1:QKD1"/>
    <mergeCell ref="QKE1:QKH1"/>
    <mergeCell ref="QKI1:QKL1"/>
    <mergeCell ref="QKM1:QKP1"/>
    <mergeCell ref="QKQ1:QKT1"/>
    <mergeCell ref="QKU1:QKX1"/>
    <mergeCell ref="QKY1:QLB1"/>
    <mergeCell ref="QNW1:QNZ1"/>
    <mergeCell ref="QOA1:QOD1"/>
    <mergeCell ref="QOE1:QOH1"/>
    <mergeCell ref="QOI1:QOL1"/>
    <mergeCell ref="QOM1:QOP1"/>
    <mergeCell ref="QOQ1:QOT1"/>
    <mergeCell ref="QOU1:QOX1"/>
    <mergeCell ref="QOY1:QPB1"/>
    <mergeCell ref="QPC1:QPF1"/>
    <mergeCell ref="QMM1:QMP1"/>
    <mergeCell ref="QMQ1:QMT1"/>
    <mergeCell ref="QMU1:QMX1"/>
    <mergeCell ref="QMY1:QNB1"/>
    <mergeCell ref="QNC1:QNF1"/>
    <mergeCell ref="QNG1:QNJ1"/>
    <mergeCell ref="QNK1:QNN1"/>
    <mergeCell ref="QNO1:QNR1"/>
    <mergeCell ref="QNS1:QNV1"/>
    <mergeCell ref="QQQ1:QQT1"/>
    <mergeCell ref="QQU1:QQX1"/>
    <mergeCell ref="QQY1:QRB1"/>
    <mergeCell ref="QRC1:QRF1"/>
    <mergeCell ref="QRG1:QRJ1"/>
    <mergeCell ref="QRK1:QRN1"/>
    <mergeCell ref="QRO1:QRR1"/>
    <mergeCell ref="QRS1:QRV1"/>
    <mergeCell ref="QRW1:QRZ1"/>
    <mergeCell ref="QPG1:QPJ1"/>
    <mergeCell ref="QPK1:QPN1"/>
    <mergeCell ref="QPO1:QPR1"/>
    <mergeCell ref="QPS1:QPV1"/>
    <mergeCell ref="QPW1:QPZ1"/>
    <mergeCell ref="QQA1:QQD1"/>
    <mergeCell ref="QQE1:QQH1"/>
    <mergeCell ref="QQI1:QQL1"/>
    <mergeCell ref="QQM1:QQP1"/>
    <mergeCell ref="QTK1:QTN1"/>
    <mergeCell ref="QTO1:QTR1"/>
    <mergeCell ref="QTS1:QTV1"/>
    <mergeCell ref="QTW1:QTZ1"/>
    <mergeCell ref="QUA1:QUD1"/>
    <mergeCell ref="QUE1:QUH1"/>
    <mergeCell ref="QUI1:QUL1"/>
    <mergeCell ref="QUM1:QUP1"/>
    <mergeCell ref="QUQ1:QUT1"/>
    <mergeCell ref="QSA1:QSD1"/>
    <mergeCell ref="QSE1:QSH1"/>
    <mergeCell ref="QSI1:QSL1"/>
    <mergeCell ref="QSM1:QSP1"/>
    <mergeCell ref="QSQ1:QST1"/>
    <mergeCell ref="QSU1:QSX1"/>
    <mergeCell ref="QSY1:QTB1"/>
    <mergeCell ref="QTC1:QTF1"/>
    <mergeCell ref="QTG1:QTJ1"/>
    <mergeCell ref="QWE1:QWH1"/>
    <mergeCell ref="QWI1:QWL1"/>
    <mergeCell ref="QWM1:QWP1"/>
    <mergeCell ref="QWQ1:QWT1"/>
    <mergeCell ref="QWU1:QWX1"/>
    <mergeCell ref="QWY1:QXB1"/>
    <mergeCell ref="QXC1:QXF1"/>
    <mergeCell ref="QXG1:QXJ1"/>
    <mergeCell ref="QXK1:QXN1"/>
    <mergeCell ref="QUU1:QUX1"/>
    <mergeCell ref="QUY1:QVB1"/>
    <mergeCell ref="QVC1:QVF1"/>
    <mergeCell ref="QVG1:QVJ1"/>
    <mergeCell ref="QVK1:QVN1"/>
    <mergeCell ref="QVO1:QVR1"/>
    <mergeCell ref="QVS1:QVV1"/>
    <mergeCell ref="QVW1:QVZ1"/>
    <mergeCell ref="QWA1:QWD1"/>
    <mergeCell ref="QYY1:QZB1"/>
    <mergeCell ref="QZC1:QZF1"/>
    <mergeCell ref="QZG1:QZJ1"/>
    <mergeCell ref="QZK1:QZN1"/>
    <mergeCell ref="QZO1:QZR1"/>
    <mergeCell ref="QZS1:QZV1"/>
    <mergeCell ref="QZW1:QZZ1"/>
    <mergeCell ref="RAA1:RAD1"/>
    <mergeCell ref="RAE1:RAH1"/>
    <mergeCell ref="QXO1:QXR1"/>
    <mergeCell ref="QXS1:QXV1"/>
    <mergeCell ref="QXW1:QXZ1"/>
    <mergeCell ref="QYA1:QYD1"/>
    <mergeCell ref="QYE1:QYH1"/>
    <mergeCell ref="QYI1:QYL1"/>
    <mergeCell ref="QYM1:QYP1"/>
    <mergeCell ref="QYQ1:QYT1"/>
    <mergeCell ref="QYU1:QYX1"/>
    <mergeCell ref="RBS1:RBV1"/>
    <mergeCell ref="RBW1:RBZ1"/>
    <mergeCell ref="RCA1:RCD1"/>
    <mergeCell ref="RCE1:RCH1"/>
    <mergeCell ref="RCI1:RCL1"/>
    <mergeCell ref="RCM1:RCP1"/>
    <mergeCell ref="RCQ1:RCT1"/>
    <mergeCell ref="RCU1:RCX1"/>
    <mergeCell ref="RCY1:RDB1"/>
    <mergeCell ref="RAI1:RAL1"/>
    <mergeCell ref="RAM1:RAP1"/>
    <mergeCell ref="RAQ1:RAT1"/>
    <mergeCell ref="RAU1:RAX1"/>
    <mergeCell ref="RAY1:RBB1"/>
    <mergeCell ref="RBC1:RBF1"/>
    <mergeCell ref="RBG1:RBJ1"/>
    <mergeCell ref="RBK1:RBN1"/>
    <mergeCell ref="RBO1:RBR1"/>
    <mergeCell ref="REM1:REP1"/>
    <mergeCell ref="REQ1:RET1"/>
    <mergeCell ref="REU1:REX1"/>
    <mergeCell ref="REY1:RFB1"/>
    <mergeCell ref="RFC1:RFF1"/>
    <mergeCell ref="RFG1:RFJ1"/>
    <mergeCell ref="RFK1:RFN1"/>
    <mergeCell ref="RFO1:RFR1"/>
    <mergeCell ref="RFS1:RFV1"/>
    <mergeCell ref="RDC1:RDF1"/>
    <mergeCell ref="RDG1:RDJ1"/>
    <mergeCell ref="RDK1:RDN1"/>
    <mergeCell ref="RDO1:RDR1"/>
    <mergeCell ref="RDS1:RDV1"/>
    <mergeCell ref="RDW1:RDZ1"/>
    <mergeCell ref="REA1:RED1"/>
    <mergeCell ref="REE1:REH1"/>
    <mergeCell ref="REI1:REL1"/>
    <mergeCell ref="RHG1:RHJ1"/>
    <mergeCell ref="RHK1:RHN1"/>
    <mergeCell ref="RHO1:RHR1"/>
    <mergeCell ref="RHS1:RHV1"/>
    <mergeCell ref="RHW1:RHZ1"/>
    <mergeCell ref="RIA1:RID1"/>
    <mergeCell ref="RIE1:RIH1"/>
    <mergeCell ref="RII1:RIL1"/>
    <mergeCell ref="RIM1:RIP1"/>
    <mergeCell ref="RFW1:RFZ1"/>
    <mergeCell ref="RGA1:RGD1"/>
    <mergeCell ref="RGE1:RGH1"/>
    <mergeCell ref="RGI1:RGL1"/>
    <mergeCell ref="RGM1:RGP1"/>
    <mergeCell ref="RGQ1:RGT1"/>
    <mergeCell ref="RGU1:RGX1"/>
    <mergeCell ref="RGY1:RHB1"/>
    <mergeCell ref="RHC1:RHF1"/>
    <mergeCell ref="RKA1:RKD1"/>
    <mergeCell ref="RKE1:RKH1"/>
    <mergeCell ref="RKI1:RKL1"/>
    <mergeCell ref="RKM1:RKP1"/>
    <mergeCell ref="RKQ1:RKT1"/>
    <mergeCell ref="RKU1:RKX1"/>
    <mergeCell ref="RKY1:RLB1"/>
    <mergeCell ref="RLC1:RLF1"/>
    <mergeCell ref="RLG1:RLJ1"/>
    <mergeCell ref="RIQ1:RIT1"/>
    <mergeCell ref="RIU1:RIX1"/>
    <mergeCell ref="RIY1:RJB1"/>
    <mergeCell ref="RJC1:RJF1"/>
    <mergeCell ref="RJG1:RJJ1"/>
    <mergeCell ref="RJK1:RJN1"/>
    <mergeCell ref="RJO1:RJR1"/>
    <mergeCell ref="RJS1:RJV1"/>
    <mergeCell ref="RJW1:RJZ1"/>
    <mergeCell ref="RMU1:RMX1"/>
    <mergeCell ref="RMY1:RNB1"/>
    <mergeCell ref="RNC1:RNF1"/>
    <mergeCell ref="RNG1:RNJ1"/>
    <mergeCell ref="RNK1:RNN1"/>
    <mergeCell ref="RNO1:RNR1"/>
    <mergeCell ref="RNS1:RNV1"/>
    <mergeCell ref="RNW1:RNZ1"/>
    <mergeCell ref="ROA1:ROD1"/>
    <mergeCell ref="RLK1:RLN1"/>
    <mergeCell ref="RLO1:RLR1"/>
    <mergeCell ref="RLS1:RLV1"/>
    <mergeCell ref="RLW1:RLZ1"/>
    <mergeCell ref="RMA1:RMD1"/>
    <mergeCell ref="RME1:RMH1"/>
    <mergeCell ref="RMI1:RML1"/>
    <mergeCell ref="RMM1:RMP1"/>
    <mergeCell ref="RMQ1:RMT1"/>
    <mergeCell ref="RPO1:RPR1"/>
    <mergeCell ref="RPS1:RPV1"/>
    <mergeCell ref="RPW1:RPZ1"/>
    <mergeCell ref="RQA1:RQD1"/>
    <mergeCell ref="RQE1:RQH1"/>
    <mergeCell ref="RQI1:RQL1"/>
    <mergeCell ref="RQM1:RQP1"/>
    <mergeCell ref="RQQ1:RQT1"/>
    <mergeCell ref="RQU1:RQX1"/>
    <mergeCell ref="ROE1:ROH1"/>
    <mergeCell ref="ROI1:ROL1"/>
    <mergeCell ref="ROM1:ROP1"/>
    <mergeCell ref="ROQ1:ROT1"/>
    <mergeCell ref="ROU1:ROX1"/>
    <mergeCell ref="ROY1:RPB1"/>
    <mergeCell ref="RPC1:RPF1"/>
    <mergeCell ref="RPG1:RPJ1"/>
    <mergeCell ref="RPK1:RPN1"/>
    <mergeCell ref="RSI1:RSL1"/>
    <mergeCell ref="RSM1:RSP1"/>
    <mergeCell ref="RSQ1:RST1"/>
    <mergeCell ref="RSU1:RSX1"/>
    <mergeCell ref="RSY1:RTB1"/>
    <mergeCell ref="RTC1:RTF1"/>
    <mergeCell ref="RTG1:RTJ1"/>
    <mergeCell ref="RTK1:RTN1"/>
    <mergeCell ref="RTO1:RTR1"/>
    <mergeCell ref="RQY1:RRB1"/>
    <mergeCell ref="RRC1:RRF1"/>
    <mergeCell ref="RRG1:RRJ1"/>
    <mergeCell ref="RRK1:RRN1"/>
    <mergeCell ref="RRO1:RRR1"/>
    <mergeCell ref="RRS1:RRV1"/>
    <mergeCell ref="RRW1:RRZ1"/>
    <mergeCell ref="RSA1:RSD1"/>
    <mergeCell ref="RSE1:RSH1"/>
    <mergeCell ref="RVC1:RVF1"/>
    <mergeCell ref="RVG1:RVJ1"/>
    <mergeCell ref="RVK1:RVN1"/>
    <mergeCell ref="RVO1:RVR1"/>
    <mergeCell ref="RVS1:RVV1"/>
    <mergeCell ref="RVW1:RVZ1"/>
    <mergeCell ref="RWA1:RWD1"/>
    <mergeCell ref="RWE1:RWH1"/>
    <mergeCell ref="RWI1:RWL1"/>
    <mergeCell ref="RTS1:RTV1"/>
    <mergeCell ref="RTW1:RTZ1"/>
    <mergeCell ref="RUA1:RUD1"/>
    <mergeCell ref="RUE1:RUH1"/>
    <mergeCell ref="RUI1:RUL1"/>
    <mergeCell ref="RUM1:RUP1"/>
    <mergeCell ref="RUQ1:RUT1"/>
    <mergeCell ref="RUU1:RUX1"/>
    <mergeCell ref="RUY1:RVB1"/>
    <mergeCell ref="RXW1:RXZ1"/>
    <mergeCell ref="RYA1:RYD1"/>
    <mergeCell ref="RYE1:RYH1"/>
    <mergeCell ref="RYI1:RYL1"/>
    <mergeCell ref="RYM1:RYP1"/>
    <mergeCell ref="RYQ1:RYT1"/>
    <mergeCell ref="RYU1:RYX1"/>
    <mergeCell ref="RYY1:RZB1"/>
    <mergeCell ref="RZC1:RZF1"/>
    <mergeCell ref="RWM1:RWP1"/>
    <mergeCell ref="RWQ1:RWT1"/>
    <mergeCell ref="RWU1:RWX1"/>
    <mergeCell ref="RWY1:RXB1"/>
    <mergeCell ref="RXC1:RXF1"/>
    <mergeCell ref="RXG1:RXJ1"/>
    <mergeCell ref="RXK1:RXN1"/>
    <mergeCell ref="RXO1:RXR1"/>
    <mergeCell ref="RXS1:RXV1"/>
    <mergeCell ref="SAQ1:SAT1"/>
    <mergeCell ref="SAU1:SAX1"/>
    <mergeCell ref="SAY1:SBB1"/>
    <mergeCell ref="SBC1:SBF1"/>
    <mergeCell ref="SBG1:SBJ1"/>
    <mergeCell ref="SBK1:SBN1"/>
    <mergeCell ref="SBO1:SBR1"/>
    <mergeCell ref="SBS1:SBV1"/>
    <mergeCell ref="SBW1:SBZ1"/>
    <mergeCell ref="RZG1:RZJ1"/>
    <mergeCell ref="RZK1:RZN1"/>
    <mergeCell ref="RZO1:RZR1"/>
    <mergeCell ref="RZS1:RZV1"/>
    <mergeCell ref="RZW1:RZZ1"/>
    <mergeCell ref="SAA1:SAD1"/>
    <mergeCell ref="SAE1:SAH1"/>
    <mergeCell ref="SAI1:SAL1"/>
    <mergeCell ref="SAM1:SAP1"/>
    <mergeCell ref="SDK1:SDN1"/>
    <mergeCell ref="SDO1:SDR1"/>
    <mergeCell ref="SDS1:SDV1"/>
    <mergeCell ref="SDW1:SDZ1"/>
    <mergeCell ref="SEA1:SED1"/>
    <mergeCell ref="SEE1:SEH1"/>
    <mergeCell ref="SEI1:SEL1"/>
    <mergeCell ref="SEM1:SEP1"/>
    <mergeCell ref="SEQ1:SET1"/>
    <mergeCell ref="SCA1:SCD1"/>
    <mergeCell ref="SCE1:SCH1"/>
    <mergeCell ref="SCI1:SCL1"/>
    <mergeCell ref="SCM1:SCP1"/>
    <mergeCell ref="SCQ1:SCT1"/>
    <mergeCell ref="SCU1:SCX1"/>
    <mergeCell ref="SCY1:SDB1"/>
    <mergeCell ref="SDC1:SDF1"/>
    <mergeCell ref="SDG1:SDJ1"/>
    <mergeCell ref="SGE1:SGH1"/>
    <mergeCell ref="SGI1:SGL1"/>
    <mergeCell ref="SGM1:SGP1"/>
    <mergeCell ref="SGQ1:SGT1"/>
    <mergeCell ref="SGU1:SGX1"/>
    <mergeCell ref="SGY1:SHB1"/>
    <mergeCell ref="SHC1:SHF1"/>
    <mergeCell ref="SHG1:SHJ1"/>
    <mergeCell ref="SHK1:SHN1"/>
    <mergeCell ref="SEU1:SEX1"/>
    <mergeCell ref="SEY1:SFB1"/>
    <mergeCell ref="SFC1:SFF1"/>
    <mergeCell ref="SFG1:SFJ1"/>
    <mergeCell ref="SFK1:SFN1"/>
    <mergeCell ref="SFO1:SFR1"/>
    <mergeCell ref="SFS1:SFV1"/>
    <mergeCell ref="SFW1:SFZ1"/>
    <mergeCell ref="SGA1:SGD1"/>
    <mergeCell ref="SIY1:SJB1"/>
    <mergeCell ref="SJC1:SJF1"/>
    <mergeCell ref="SJG1:SJJ1"/>
    <mergeCell ref="SJK1:SJN1"/>
    <mergeCell ref="SJO1:SJR1"/>
    <mergeCell ref="SJS1:SJV1"/>
    <mergeCell ref="SJW1:SJZ1"/>
    <mergeCell ref="SKA1:SKD1"/>
    <mergeCell ref="SKE1:SKH1"/>
    <mergeCell ref="SHO1:SHR1"/>
    <mergeCell ref="SHS1:SHV1"/>
    <mergeCell ref="SHW1:SHZ1"/>
    <mergeCell ref="SIA1:SID1"/>
    <mergeCell ref="SIE1:SIH1"/>
    <mergeCell ref="SII1:SIL1"/>
    <mergeCell ref="SIM1:SIP1"/>
    <mergeCell ref="SIQ1:SIT1"/>
    <mergeCell ref="SIU1:SIX1"/>
    <mergeCell ref="SLS1:SLV1"/>
    <mergeCell ref="SLW1:SLZ1"/>
    <mergeCell ref="SMA1:SMD1"/>
    <mergeCell ref="SME1:SMH1"/>
    <mergeCell ref="SMI1:SML1"/>
    <mergeCell ref="SMM1:SMP1"/>
    <mergeCell ref="SMQ1:SMT1"/>
    <mergeCell ref="SMU1:SMX1"/>
    <mergeCell ref="SMY1:SNB1"/>
    <mergeCell ref="SKI1:SKL1"/>
    <mergeCell ref="SKM1:SKP1"/>
    <mergeCell ref="SKQ1:SKT1"/>
    <mergeCell ref="SKU1:SKX1"/>
    <mergeCell ref="SKY1:SLB1"/>
    <mergeCell ref="SLC1:SLF1"/>
    <mergeCell ref="SLG1:SLJ1"/>
    <mergeCell ref="SLK1:SLN1"/>
    <mergeCell ref="SLO1:SLR1"/>
    <mergeCell ref="SOM1:SOP1"/>
    <mergeCell ref="SOQ1:SOT1"/>
    <mergeCell ref="SOU1:SOX1"/>
    <mergeCell ref="SOY1:SPB1"/>
    <mergeCell ref="SPC1:SPF1"/>
    <mergeCell ref="SPG1:SPJ1"/>
    <mergeCell ref="SPK1:SPN1"/>
    <mergeCell ref="SPO1:SPR1"/>
    <mergeCell ref="SPS1:SPV1"/>
    <mergeCell ref="SNC1:SNF1"/>
    <mergeCell ref="SNG1:SNJ1"/>
    <mergeCell ref="SNK1:SNN1"/>
    <mergeCell ref="SNO1:SNR1"/>
    <mergeCell ref="SNS1:SNV1"/>
    <mergeCell ref="SNW1:SNZ1"/>
    <mergeCell ref="SOA1:SOD1"/>
    <mergeCell ref="SOE1:SOH1"/>
    <mergeCell ref="SOI1:SOL1"/>
    <mergeCell ref="SRG1:SRJ1"/>
    <mergeCell ref="SRK1:SRN1"/>
    <mergeCell ref="SRO1:SRR1"/>
    <mergeCell ref="SRS1:SRV1"/>
    <mergeCell ref="SRW1:SRZ1"/>
    <mergeCell ref="SSA1:SSD1"/>
    <mergeCell ref="SSE1:SSH1"/>
    <mergeCell ref="SSI1:SSL1"/>
    <mergeCell ref="SSM1:SSP1"/>
    <mergeCell ref="SPW1:SPZ1"/>
    <mergeCell ref="SQA1:SQD1"/>
    <mergeCell ref="SQE1:SQH1"/>
    <mergeCell ref="SQI1:SQL1"/>
    <mergeCell ref="SQM1:SQP1"/>
    <mergeCell ref="SQQ1:SQT1"/>
    <mergeCell ref="SQU1:SQX1"/>
    <mergeCell ref="SQY1:SRB1"/>
    <mergeCell ref="SRC1:SRF1"/>
    <mergeCell ref="SUA1:SUD1"/>
    <mergeCell ref="SUE1:SUH1"/>
    <mergeCell ref="SUI1:SUL1"/>
    <mergeCell ref="SUM1:SUP1"/>
    <mergeCell ref="SUQ1:SUT1"/>
    <mergeCell ref="SUU1:SUX1"/>
    <mergeCell ref="SUY1:SVB1"/>
    <mergeCell ref="SVC1:SVF1"/>
    <mergeCell ref="SVG1:SVJ1"/>
    <mergeCell ref="SSQ1:SST1"/>
    <mergeCell ref="SSU1:SSX1"/>
    <mergeCell ref="SSY1:STB1"/>
    <mergeCell ref="STC1:STF1"/>
    <mergeCell ref="STG1:STJ1"/>
    <mergeCell ref="STK1:STN1"/>
    <mergeCell ref="STO1:STR1"/>
    <mergeCell ref="STS1:STV1"/>
    <mergeCell ref="STW1:STZ1"/>
    <mergeCell ref="SWU1:SWX1"/>
    <mergeCell ref="SWY1:SXB1"/>
    <mergeCell ref="SXC1:SXF1"/>
    <mergeCell ref="SXG1:SXJ1"/>
    <mergeCell ref="SXK1:SXN1"/>
    <mergeCell ref="SXO1:SXR1"/>
    <mergeCell ref="SXS1:SXV1"/>
    <mergeCell ref="SXW1:SXZ1"/>
    <mergeCell ref="SYA1:SYD1"/>
    <mergeCell ref="SVK1:SVN1"/>
    <mergeCell ref="SVO1:SVR1"/>
    <mergeCell ref="SVS1:SVV1"/>
    <mergeCell ref="SVW1:SVZ1"/>
    <mergeCell ref="SWA1:SWD1"/>
    <mergeCell ref="SWE1:SWH1"/>
    <mergeCell ref="SWI1:SWL1"/>
    <mergeCell ref="SWM1:SWP1"/>
    <mergeCell ref="SWQ1:SWT1"/>
    <mergeCell ref="SZO1:SZR1"/>
    <mergeCell ref="SZS1:SZV1"/>
    <mergeCell ref="SZW1:SZZ1"/>
    <mergeCell ref="TAA1:TAD1"/>
    <mergeCell ref="TAE1:TAH1"/>
    <mergeCell ref="TAI1:TAL1"/>
    <mergeCell ref="TAM1:TAP1"/>
    <mergeCell ref="TAQ1:TAT1"/>
    <mergeCell ref="TAU1:TAX1"/>
    <mergeCell ref="SYE1:SYH1"/>
    <mergeCell ref="SYI1:SYL1"/>
    <mergeCell ref="SYM1:SYP1"/>
    <mergeCell ref="SYQ1:SYT1"/>
    <mergeCell ref="SYU1:SYX1"/>
    <mergeCell ref="SYY1:SZB1"/>
    <mergeCell ref="SZC1:SZF1"/>
    <mergeCell ref="SZG1:SZJ1"/>
    <mergeCell ref="SZK1:SZN1"/>
    <mergeCell ref="TCI1:TCL1"/>
    <mergeCell ref="TCM1:TCP1"/>
    <mergeCell ref="TCQ1:TCT1"/>
    <mergeCell ref="TCU1:TCX1"/>
    <mergeCell ref="TCY1:TDB1"/>
    <mergeCell ref="TDC1:TDF1"/>
    <mergeCell ref="TDG1:TDJ1"/>
    <mergeCell ref="TDK1:TDN1"/>
    <mergeCell ref="TDO1:TDR1"/>
    <mergeCell ref="TAY1:TBB1"/>
    <mergeCell ref="TBC1:TBF1"/>
    <mergeCell ref="TBG1:TBJ1"/>
    <mergeCell ref="TBK1:TBN1"/>
    <mergeCell ref="TBO1:TBR1"/>
    <mergeCell ref="TBS1:TBV1"/>
    <mergeCell ref="TBW1:TBZ1"/>
    <mergeCell ref="TCA1:TCD1"/>
    <mergeCell ref="TCE1:TCH1"/>
    <mergeCell ref="TFC1:TFF1"/>
    <mergeCell ref="TFG1:TFJ1"/>
    <mergeCell ref="TFK1:TFN1"/>
    <mergeCell ref="TFO1:TFR1"/>
    <mergeCell ref="TFS1:TFV1"/>
    <mergeCell ref="TFW1:TFZ1"/>
    <mergeCell ref="TGA1:TGD1"/>
    <mergeCell ref="TGE1:TGH1"/>
    <mergeCell ref="TGI1:TGL1"/>
    <mergeCell ref="TDS1:TDV1"/>
    <mergeCell ref="TDW1:TDZ1"/>
    <mergeCell ref="TEA1:TED1"/>
    <mergeCell ref="TEE1:TEH1"/>
    <mergeCell ref="TEI1:TEL1"/>
    <mergeCell ref="TEM1:TEP1"/>
    <mergeCell ref="TEQ1:TET1"/>
    <mergeCell ref="TEU1:TEX1"/>
    <mergeCell ref="TEY1:TFB1"/>
    <mergeCell ref="THW1:THZ1"/>
    <mergeCell ref="TIA1:TID1"/>
    <mergeCell ref="TIE1:TIH1"/>
    <mergeCell ref="TII1:TIL1"/>
    <mergeCell ref="TIM1:TIP1"/>
    <mergeCell ref="TIQ1:TIT1"/>
    <mergeCell ref="TIU1:TIX1"/>
    <mergeCell ref="TIY1:TJB1"/>
    <mergeCell ref="TJC1:TJF1"/>
    <mergeCell ref="TGM1:TGP1"/>
    <mergeCell ref="TGQ1:TGT1"/>
    <mergeCell ref="TGU1:TGX1"/>
    <mergeCell ref="TGY1:THB1"/>
    <mergeCell ref="THC1:THF1"/>
    <mergeCell ref="THG1:THJ1"/>
    <mergeCell ref="THK1:THN1"/>
    <mergeCell ref="THO1:THR1"/>
    <mergeCell ref="THS1:THV1"/>
    <mergeCell ref="TKQ1:TKT1"/>
    <mergeCell ref="TKU1:TKX1"/>
    <mergeCell ref="TKY1:TLB1"/>
    <mergeCell ref="TLC1:TLF1"/>
    <mergeCell ref="TLG1:TLJ1"/>
    <mergeCell ref="TLK1:TLN1"/>
    <mergeCell ref="TLO1:TLR1"/>
    <mergeCell ref="TLS1:TLV1"/>
    <mergeCell ref="TLW1:TLZ1"/>
    <mergeCell ref="TJG1:TJJ1"/>
    <mergeCell ref="TJK1:TJN1"/>
    <mergeCell ref="TJO1:TJR1"/>
    <mergeCell ref="TJS1:TJV1"/>
    <mergeCell ref="TJW1:TJZ1"/>
    <mergeCell ref="TKA1:TKD1"/>
    <mergeCell ref="TKE1:TKH1"/>
    <mergeCell ref="TKI1:TKL1"/>
    <mergeCell ref="TKM1:TKP1"/>
    <mergeCell ref="TNK1:TNN1"/>
    <mergeCell ref="TNO1:TNR1"/>
    <mergeCell ref="TNS1:TNV1"/>
    <mergeCell ref="TNW1:TNZ1"/>
    <mergeCell ref="TOA1:TOD1"/>
    <mergeCell ref="TOE1:TOH1"/>
    <mergeCell ref="TOI1:TOL1"/>
    <mergeCell ref="TOM1:TOP1"/>
    <mergeCell ref="TOQ1:TOT1"/>
    <mergeCell ref="TMA1:TMD1"/>
    <mergeCell ref="TME1:TMH1"/>
    <mergeCell ref="TMI1:TML1"/>
    <mergeCell ref="TMM1:TMP1"/>
    <mergeCell ref="TMQ1:TMT1"/>
    <mergeCell ref="TMU1:TMX1"/>
    <mergeCell ref="TMY1:TNB1"/>
    <mergeCell ref="TNC1:TNF1"/>
    <mergeCell ref="TNG1:TNJ1"/>
    <mergeCell ref="TQE1:TQH1"/>
    <mergeCell ref="TQI1:TQL1"/>
    <mergeCell ref="TQM1:TQP1"/>
    <mergeCell ref="TQQ1:TQT1"/>
    <mergeCell ref="TQU1:TQX1"/>
    <mergeCell ref="TQY1:TRB1"/>
    <mergeCell ref="TRC1:TRF1"/>
    <mergeCell ref="TRG1:TRJ1"/>
    <mergeCell ref="TRK1:TRN1"/>
    <mergeCell ref="TOU1:TOX1"/>
    <mergeCell ref="TOY1:TPB1"/>
    <mergeCell ref="TPC1:TPF1"/>
    <mergeCell ref="TPG1:TPJ1"/>
    <mergeCell ref="TPK1:TPN1"/>
    <mergeCell ref="TPO1:TPR1"/>
    <mergeCell ref="TPS1:TPV1"/>
    <mergeCell ref="TPW1:TPZ1"/>
    <mergeCell ref="TQA1:TQD1"/>
    <mergeCell ref="TSY1:TTB1"/>
    <mergeCell ref="TTC1:TTF1"/>
    <mergeCell ref="TTG1:TTJ1"/>
    <mergeCell ref="TTK1:TTN1"/>
    <mergeCell ref="TTO1:TTR1"/>
    <mergeCell ref="TTS1:TTV1"/>
    <mergeCell ref="TTW1:TTZ1"/>
    <mergeCell ref="TUA1:TUD1"/>
    <mergeCell ref="TUE1:TUH1"/>
    <mergeCell ref="TRO1:TRR1"/>
    <mergeCell ref="TRS1:TRV1"/>
    <mergeCell ref="TRW1:TRZ1"/>
    <mergeCell ref="TSA1:TSD1"/>
    <mergeCell ref="TSE1:TSH1"/>
    <mergeCell ref="TSI1:TSL1"/>
    <mergeCell ref="TSM1:TSP1"/>
    <mergeCell ref="TSQ1:TST1"/>
    <mergeCell ref="TSU1:TSX1"/>
    <mergeCell ref="TVS1:TVV1"/>
    <mergeCell ref="TVW1:TVZ1"/>
    <mergeCell ref="TWA1:TWD1"/>
    <mergeCell ref="TWE1:TWH1"/>
    <mergeCell ref="TWI1:TWL1"/>
    <mergeCell ref="TWM1:TWP1"/>
    <mergeCell ref="TWQ1:TWT1"/>
    <mergeCell ref="TWU1:TWX1"/>
    <mergeCell ref="TWY1:TXB1"/>
    <mergeCell ref="TUI1:TUL1"/>
    <mergeCell ref="TUM1:TUP1"/>
    <mergeCell ref="TUQ1:TUT1"/>
    <mergeCell ref="TUU1:TUX1"/>
    <mergeCell ref="TUY1:TVB1"/>
    <mergeCell ref="TVC1:TVF1"/>
    <mergeCell ref="TVG1:TVJ1"/>
    <mergeCell ref="TVK1:TVN1"/>
    <mergeCell ref="TVO1:TVR1"/>
    <mergeCell ref="TYM1:TYP1"/>
    <mergeCell ref="TYQ1:TYT1"/>
    <mergeCell ref="TYU1:TYX1"/>
    <mergeCell ref="TYY1:TZB1"/>
    <mergeCell ref="TZC1:TZF1"/>
    <mergeCell ref="TZG1:TZJ1"/>
    <mergeCell ref="TZK1:TZN1"/>
    <mergeCell ref="TZO1:TZR1"/>
    <mergeCell ref="TZS1:TZV1"/>
    <mergeCell ref="TXC1:TXF1"/>
    <mergeCell ref="TXG1:TXJ1"/>
    <mergeCell ref="TXK1:TXN1"/>
    <mergeCell ref="TXO1:TXR1"/>
    <mergeCell ref="TXS1:TXV1"/>
    <mergeCell ref="TXW1:TXZ1"/>
    <mergeCell ref="TYA1:TYD1"/>
    <mergeCell ref="TYE1:TYH1"/>
    <mergeCell ref="TYI1:TYL1"/>
    <mergeCell ref="UBG1:UBJ1"/>
    <mergeCell ref="UBK1:UBN1"/>
    <mergeCell ref="UBO1:UBR1"/>
    <mergeCell ref="UBS1:UBV1"/>
    <mergeCell ref="UBW1:UBZ1"/>
    <mergeCell ref="UCA1:UCD1"/>
    <mergeCell ref="UCE1:UCH1"/>
    <mergeCell ref="UCI1:UCL1"/>
    <mergeCell ref="UCM1:UCP1"/>
    <mergeCell ref="TZW1:TZZ1"/>
    <mergeCell ref="UAA1:UAD1"/>
    <mergeCell ref="UAE1:UAH1"/>
    <mergeCell ref="UAI1:UAL1"/>
    <mergeCell ref="UAM1:UAP1"/>
    <mergeCell ref="UAQ1:UAT1"/>
    <mergeCell ref="UAU1:UAX1"/>
    <mergeCell ref="UAY1:UBB1"/>
    <mergeCell ref="UBC1:UBF1"/>
    <mergeCell ref="UEA1:UED1"/>
    <mergeCell ref="UEE1:UEH1"/>
    <mergeCell ref="UEI1:UEL1"/>
    <mergeCell ref="UEM1:UEP1"/>
    <mergeCell ref="UEQ1:UET1"/>
    <mergeCell ref="UEU1:UEX1"/>
    <mergeCell ref="UEY1:UFB1"/>
    <mergeCell ref="UFC1:UFF1"/>
    <mergeCell ref="UFG1:UFJ1"/>
    <mergeCell ref="UCQ1:UCT1"/>
    <mergeCell ref="UCU1:UCX1"/>
    <mergeCell ref="UCY1:UDB1"/>
    <mergeCell ref="UDC1:UDF1"/>
    <mergeCell ref="UDG1:UDJ1"/>
    <mergeCell ref="UDK1:UDN1"/>
    <mergeCell ref="UDO1:UDR1"/>
    <mergeCell ref="UDS1:UDV1"/>
    <mergeCell ref="UDW1:UDZ1"/>
    <mergeCell ref="UGU1:UGX1"/>
    <mergeCell ref="UGY1:UHB1"/>
    <mergeCell ref="UHC1:UHF1"/>
    <mergeCell ref="UHG1:UHJ1"/>
    <mergeCell ref="UHK1:UHN1"/>
    <mergeCell ref="UHO1:UHR1"/>
    <mergeCell ref="UHS1:UHV1"/>
    <mergeCell ref="UHW1:UHZ1"/>
    <mergeCell ref="UIA1:UID1"/>
    <mergeCell ref="UFK1:UFN1"/>
    <mergeCell ref="UFO1:UFR1"/>
    <mergeCell ref="UFS1:UFV1"/>
    <mergeCell ref="UFW1:UFZ1"/>
    <mergeCell ref="UGA1:UGD1"/>
    <mergeCell ref="UGE1:UGH1"/>
    <mergeCell ref="UGI1:UGL1"/>
    <mergeCell ref="UGM1:UGP1"/>
    <mergeCell ref="UGQ1:UGT1"/>
    <mergeCell ref="UJO1:UJR1"/>
    <mergeCell ref="UJS1:UJV1"/>
    <mergeCell ref="UJW1:UJZ1"/>
    <mergeCell ref="UKA1:UKD1"/>
    <mergeCell ref="UKE1:UKH1"/>
    <mergeCell ref="UKI1:UKL1"/>
    <mergeCell ref="UKM1:UKP1"/>
    <mergeCell ref="UKQ1:UKT1"/>
    <mergeCell ref="UKU1:UKX1"/>
    <mergeCell ref="UIE1:UIH1"/>
    <mergeCell ref="UII1:UIL1"/>
    <mergeCell ref="UIM1:UIP1"/>
    <mergeCell ref="UIQ1:UIT1"/>
    <mergeCell ref="UIU1:UIX1"/>
    <mergeCell ref="UIY1:UJB1"/>
    <mergeCell ref="UJC1:UJF1"/>
    <mergeCell ref="UJG1:UJJ1"/>
    <mergeCell ref="UJK1:UJN1"/>
    <mergeCell ref="UMI1:UML1"/>
    <mergeCell ref="UMM1:UMP1"/>
    <mergeCell ref="UMQ1:UMT1"/>
    <mergeCell ref="UMU1:UMX1"/>
    <mergeCell ref="UMY1:UNB1"/>
    <mergeCell ref="UNC1:UNF1"/>
    <mergeCell ref="UNG1:UNJ1"/>
    <mergeCell ref="UNK1:UNN1"/>
    <mergeCell ref="UNO1:UNR1"/>
    <mergeCell ref="UKY1:ULB1"/>
    <mergeCell ref="ULC1:ULF1"/>
    <mergeCell ref="ULG1:ULJ1"/>
    <mergeCell ref="ULK1:ULN1"/>
    <mergeCell ref="ULO1:ULR1"/>
    <mergeCell ref="ULS1:ULV1"/>
    <mergeCell ref="ULW1:ULZ1"/>
    <mergeCell ref="UMA1:UMD1"/>
    <mergeCell ref="UME1:UMH1"/>
    <mergeCell ref="UPC1:UPF1"/>
    <mergeCell ref="UPG1:UPJ1"/>
    <mergeCell ref="UPK1:UPN1"/>
    <mergeCell ref="UPO1:UPR1"/>
    <mergeCell ref="UPS1:UPV1"/>
    <mergeCell ref="UPW1:UPZ1"/>
    <mergeCell ref="UQA1:UQD1"/>
    <mergeCell ref="UQE1:UQH1"/>
    <mergeCell ref="UQI1:UQL1"/>
    <mergeCell ref="UNS1:UNV1"/>
    <mergeCell ref="UNW1:UNZ1"/>
    <mergeCell ref="UOA1:UOD1"/>
    <mergeCell ref="UOE1:UOH1"/>
    <mergeCell ref="UOI1:UOL1"/>
    <mergeCell ref="UOM1:UOP1"/>
    <mergeCell ref="UOQ1:UOT1"/>
    <mergeCell ref="UOU1:UOX1"/>
    <mergeCell ref="UOY1:UPB1"/>
    <mergeCell ref="URW1:URZ1"/>
    <mergeCell ref="USA1:USD1"/>
    <mergeCell ref="USE1:USH1"/>
    <mergeCell ref="USI1:USL1"/>
    <mergeCell ref="USM1:USP1"/>
    <mergeCell ref="USQ1:UST1"/>
    <mergeCell ref="USU1:USX1"/>
    <mergeCell ref="USY1:UTB1"/>
    <mergeCell ref="UTC1:UTF1"/>
    <mergeCell ref="UQM1:UQP1"/>
    <mergeCell ref="UQQ1:UQT1"/>
    <mergeCell ref="UQU1:UQX1"/>
    <mergeCell ref="UQY1:URB1"/>
    <mergeCell ref="URC1:URF1"/>
    <mergeCell ref="URG1:URJ1"/>
    <mergeCell ref="URK1:URN1"/>
    <mergeCell ref="URO1:URR1"/>
    <mergeCell ref="URS1:URV1"/>
    <mergeCell ref="UUQ1:UUT1"/>
    <mergeCell ref="UUU1:UUX1"/>
    <mergeCell ref="UUY1:UVB1"/>
    <mergeCell ref="UVC1:UVF1"/>
    <mergeCell ref="UVG1:UVJ1"/>
    <mergeCell ref="UVK1:UVN1"/>
    <mergeCell ref="UVO1:UVR1"/>
    <mergeCell ref="UVS1:UVV1"/>
    <mergeCell ref="UVW1:UVZ1"/>
    <mergeCell ref="UTG1:UTJ1"/>
    <mergeCell ref="UTK1:UTN1"/>
    <mergeCell ref="UTO1:UTR1"/>
    <mergeCell ref="UTS1:UTV1"/>
    <mergeCell ref="UTW1:UTZ1"/>
    <mergeCell ref="UUA1:UUD1"/>
    <mergeCell ref="UUE1:UUH1"/>
    <mergeCell ref="UUI1:UUL1"/>
    <mergeCell ref="UUM1:UUP1"/>
    <mergeCell ref="UXK1:UXN1"/>
    <mergeCell ref="UXO1:UXR1"/>
    <mergeCell ref="UXS1:UXV1"/>
    <mergeCell ref="UXW1:UXZ1"/>
    <mergeCell ref="UYA1:UYD1"/>
    <mergeCell ref="UYE1:UYH1"/>
    <mergeCell ref="UYI1:UYL1"/>
    <mergeCell ref="UYM1:UYP1"/>
    <mergeCell ref="UYQ1:UYT1"/>
    <mergeCell ref="UWA1:UWD1"/>
    <mergeCell ref="UWE1:UWH1"/>
    <mergeCell ref="UWI1:UWL1"/>
    <mergeCell ref="UWM1:UWP1"/>
    <mergeCell ref="UWQ1:UWT1"/>
    <mergeCell ref="UWU1:UWX1"/>
    <mergeCell ref="UWY1:UXB1"/>
    <mergeCell ref="UXC1:UXF1"/>
    <mergeCell ref="UXG1:UXJ1"/>
    <mergeCell ref="VAE1:VAH1"/>
    <mergeCell ref="VAI1:VAL1"/>
    <mergeCell ref="VAM1:VAP1"/>
    <mergeCell ref="VAQ1:VAT1"/>
    <mergeCell ref="VAU1:VAX1"/>
    <mergeCell ref="VAY1:VBB1"/>
    <mergeCell ref="VBC1:VBF1"/>
    <mergeCell ref="VBG1:VBJ1"/>
    <mergeCell ref="VBK1:VBN1"/>
    <mergeCell ref="UYU1:UYX1"/>
    <mergeCell ref="UYY1:UZB1"/>
    <mergeCell ref="UZC1:UZF1"/>
    <mergeCell ref="UZG1:UZJ1"/>
    <mergeCell ref="UZK1:UZN1"/>
    <mergeCell ref="UZO1:UZR1"/>
    <mergeCell ref="UZS1:UZV1"/>
    <mergeCell ref="UZW1:UZZ1"/>
    <mergeCell ref="VAA1:VAD1"/>
    <mergeCell ref="VCY1:VDB1"/>
    <mergeCell ref="VDC1:VDF1"/>
    <mergeCell ref="VDG1:VDJ1"/>
    <mergeCell ref="VDK1:VDN1"/>
    <mergeCell ref="VDO1:VDR1"/>
    <mergeCell ref="VDS1:VDV1"/>
    <mergeCell ref="VDW1:VDZ1"/>
    <mergeCell ref="VEA1:VED1"/>
    <mergeCell ref="VEE1:VEH1"/>
    <mergeCell ref="VBO1:VBR1"/>
    <mergeCell ref="VBS1:VBV1"/>
    <mergeCell ref="VBW1:VBZ1"/>
    <mergeCell ref="VCA1:VCD1"/>
    <mergeCell ref="VCE1:VCH1"/>
    <mergeCell ref="VCI1:VCL1"/>
    <mergeCell ref="VCM1:VCP1"/>
    <mergeCell ref="VCQ1:VCT1"/>
    <mergeCell ref="VCU1:VCX1"/>
    <mergeCell ref="VFS1:VFV1"/>
    <mergeCell ref="VFW1:VFZ1"/>
    <mergeCell ref="VGA1:VGD1"/>
    <mergeCell ref="VGE1:VGH1"/>
    <mergeCell ref="VGI1:VGL1"/>
    <mergeCell ref="VGM1:VGP1"/>
    <mergeCell ref="VGQ1:VGT1"/>
    <mergeCell ref="VGU1:VGX1"/>
    <mergeCell ref="VGY1:VHB1"/>
    <mergeCell ref="VEI1:VEL1"/>
    <mergeCell ref="VEM1:VEP1"/>
    <mergeCell ref="VEQ1:VET1"/>
    <mergeCell ref="VEU1:VEX1"/>
    <mergeCell ref="VEY1:VFB1"/>
    <mergeCell ref="VFC1:VFF1"/>
    <mergeCell ref="VFG1:VFJ1"/>
    <mergeCell ref="VFK1:VFN1"/>
    <mergeCell ref="VFO1:VFR1"/>
    <mergeCell ref="VIM1:VIP1"/>
    <mergeCell ref="VIQ1:VIT1"/>
    <mergeCell ref="VIU1:VIX1"/>
    <mergeCell ref="VIY1:VJB1"/>
    <mergeCell ref="VJC1:VJF1"/>
    <mergeCell ref="VJG1:VJJ1"/>
    <mergeCell ref="VJK1:VJN1"/>
    <mergeCell ref="VJO1:VJR1"/>
    <mergeCell ref="VJS1:VJV1"/>
    <mergeCell ref="VHC1:VHF1"/>
    <mergeCell ref="VHG1:VHJ1"/>
    <mergeCell ref="VHK1:VHN1"/>
    <mergeCell ref="VHO1:VHR1"/>
    <mergeCell ref="VHS1:VHV1"/>
    <mergeCell ref="VHW1:VHZ1"/>
    <mergeCell ref="VIA1:VID1"/>
    <mergeCell ref="VIE1:VIH1"/>
    <mergeCell ref="VII1:VIL1"/>
    <mergeCell ref="VLG1:VLJ1"/>
    <mergeCell ref="VLK1:VLN1"/>
    <mergeCell ref="VLO1:VLR1"/>
    <mergeCell ref="VLS1:VLV1"/>
    <mergeCell ref="VLW1:VLZ1"/>
    <mergeCell ref="VMA1:VMD1"/>
    <mergeCell ref="VME1:VMH1"/>
    <mergeCell ref="VMI1:VML1"/>
    <mergeCell ref="VMM1:VMP1"/>
    <mergeCell ref="VJW1:VJZ1"/>
    <mergeCell ref="VKA1:VKD1"/>
    <mergeCell ref="VKE1:VKH1"/>
    <mergeCell ref="VKI1:VKL1"/>
    <mergeCell ref="VKM1:VKP1"/>
    <mergeCell ref="VKQ1:VKT1"/>
    <mergeCell ref="VKU1:VKX1"/>
    <mergeCell ref="VKY1:VLB1"/>
    <mergeCell ref="VLC1:VLF1"/>
    <mergeCell ref="VOA1:VOD1"/>
    <mergeCell ref="VOE1:VOH1"/>
    <mergeCell ref="VOI1:VOL1"/>
    <mergeCell ref="VOM1:VOP1"/>
    <mergeCell ref="VOQ1:VOT1"/>
    <mergeCell ref="VOU1:VOX1"/>
    <mergeCell ref="VOY1:VPB1"/>
    <mergeCell ref="VPC1:VPF1"/>
    <mergeCell ref="VPG1:VPJ1"/>
    <mergeCell ref="VMQ1:VMT1"/>
    <mergeCell ref="VMU1:VMX1"/>
    <mergeCell ref="VMY1:VNB1"/>
    <mergeCell ref="VNC1:VNF1"/>
    <mergeCell ref="VNG1:VNJ1"/>
    <mergeCell ref="VNK1:VNN1"/>
    <mergeCell ref="VNO1:VNR1"/>
    <mergeCell ref="VNS1:VNV1"/>
    <mergeCell ref="VNW1:VNZ1"/>
    <mergeCell ref="VQU1:VQX1"/>
    <mergeCell ref="VQY1:VRB1"/>
    <mergeCell ref="VRC1:VRF1"/>
    <mergeCell ref="VRG1:VRJ1"/>
    <mergeCell ref="VRK1:VRN1"/>
    <mergeCell ref="VRO1:VRR1"/>
    <mergeCell ref="VRS1:VRV1"/>
    <mergeCell ref="VRW1:VRZ1"/>
    <mergeCell ref="VSA1:VSD1"/>
    <mergeCell ref="VPK1:VPN1"/>
    <mergeCell ref="VPO1:VPR1"/>
    <mergeCell ref="VPS1:VPV1"/>
    <mergeCell ref="VPW1:VPZ1"/>
    <mergeCell ref="VQA1:VQD1"/>
    <mergeCell ref="VQE1:VQH1"/>
    <mergeCell ref="VQI1:VQL1"/>
    <mergeCell ref="VQM1:VQP1"/>
    <mergeCell ref="VQQ1:VQT1"/>
    <mergeCell ref="VTO1:VTR1"/>
    <mergeCell ref="VTS1:VTV1"/>
    <mergeCell ref="VTW1:VTZ1"/>
    <mergeCell ref="VUA1:VUD1"/>
    <mergeCell ref="VUE1:VUH1"/>
    <mergeCell ref="VUI1:VUL1"/>
    <mergeCell ref="VUM1:VUP1"/>
    <mergeCell ref="VUQ1:VUT1"/>
    <mergeCell ref="VUU1:VUX1"/>
    <mergeCell ref="VSE1:VSH1"/>
    <mergeCell ref="VSI1:VSL1"/>
    <mergeCell ref="VSM1:VSP1"/>
    <mergeCell ref="VSQ1:VST1"/>
    <mergeCell ref="VSU1:VSX1"/>
    <mergeCell ref="VSY1:VTB1"/>
    <mergeCell ref="VTC1:VTF1"/>
    <mergeCell ref="VTG1:VTJ1"/>
    <mergeCell ref="VTK1:VTN1"/>
    <mergeCell ref="VWI1:VWL1"/>
    <mergeCell ref="VWM1:VWP1"/>
    <mergeCell ref="VWQ1:VWT1"/>
    <mergeCell ref="VWU1:VWX1"/>
    <mergeCell ref="VWY1:VXB1"/>
    <mergeCell ref="VXC1:VXF1"/>
    <mergeCell ref="VXG1:VXJ1"/>
    <mergeCell ref="VXK1:VXN1"/>
    <mergeCell ref="VXO1:VXR1"/>
    <mergeCell ref="VUY1:VVB1"/>
    <mergeCell ref="VVC1:VVF1"/>
    <mergeCell ref="VVG1:VVJ1"/>
    <mergeCell ref="VVK1:VVN1"/>
    <mergeCell ref="VVO1:VVR1"/>
    <mergeCell ref="VVS1:VVV1"/>
    <mergeCell ref="VVW1:VVZ1"/>
    <mergeCell ref="VWA1:VWD1"/>
    <mergeCell ref="VWE1:VWH1"/>
    <mergeCell ref="VZC1:VZF1"/>
    <mergeCell ref="VZG1:VZJ1"/>
    <mergeCell ref="VZK1:VZN1"/>
    <mergeCell ref="VZO1:VZR1"/>
    <mergeCell ref="VZS1:VZV1"/>
    <mergeCell ref="VZW1:VZZ1"/>
    <mergeCell ref="WAA1:WAD1"/>
    <mergeCell ref="WAE1:WAH1"/>
    <mergeCell ref="WAI1:WAL1"/>
    <mergeCell ref="VXS1:VXV1"/>
    <mergeCell ref="VXW1:VXZ1"/>
    <mergeCell ref="VYA1:VYD1"/>
    <mergeCell ref="VYE1:VYH1"/>
    <mergeCell ref="VYI1:VYL1"/>
    <mergeCell ref="VYM1:VYP1"/>
    <mergeCell ref="VYQ1:VYT1"/>
    <mergeCell ref="VYU1:VYX1"/>
    <mergeCell ref="VYY1:VZB1"/>
    <mergeCell ref="WBW1:WBZ1"/>
    <mergeCell ref="WCA1:WCD1"/>
    <mergeCell ref="WCE1:WCH1"/>
    <mergeCell ref="WCI1:WCL1"/>
    <mergeCell ref="WCM1:WCP1"/>
    <mergeCell ref="WCQ1:WCT1"/>
    <mergeCell ref="WCU1:WCX1"/>
    <mergeCell ref="WCY1:WDB1"/>
    <mergeCell ref="WDC1:WDF1"/>
    <mergeCell ref="WAM1:WAP1"/>
    <mergeCell ref="WAQ1:WAT1"/>
    <mergeCell ref="WAU1:WAX1"/>
    <mergeCell ref="WAY1:WBB1"/>
    <mergeCell ref="WBC1:WBF1"/>
    <mergeCell ref="WBG1:WBJ1"/>
    <mergeCell ref="WBK1:WBN1"/>
    <mergeCell ref="WBO1:WBR1"/>
    <mergeCell ref="WBS1:WBV1"/>
    <mergeCell ref="WEQ1:WET1"/>
    <mergeCell ref="WEU1:WEX1"/>
    <mergeCell ref="WEY1:WFB1"/>
    <mergeCell ref="WFC1:WFF1"/>
    <mergeCell ref="WFG1:WFJ1"/>
    <mergeCell ref="WFK1:WFN1"/>
    <mergeCell ref="WFO1:WFR1"/>
    <mergeCell ref="WFS1:WFV1"/>
    <mergeCell ref="WFW1:WFZ1"/>
    <mergeCell ref="WDG1:WDJ1"/>
    <mergeCell ref="WDK1:WDN1"/>
    <mergeCell ref="WDO1:WDR1"/>
    <mergeCell ref="WDS1:WDV1"/>
    <mergeCell ref="WDW1:WDZ1"/>
    <mergeCell ref="WEA1:WED1"/>
    <mergeCell ref="WEE1:WEH1"/>
    <mergeCell ref="WEI1:WEL1"/>
    <mergeCell ref="WEM1:WEP1"/>
    <mergeCell ref="WHK1:WHN1"/>
    <mergeCell ref="WHO1:WHR1"/>
    <mergeCell ref="WHS1:WHV1"/>
    <mergeCell ref="WHW1:WHZ1"/>
    <mergeCell ref="WIA1:WID1"/>
    <mergeCell ref="WIE1:WIH1"/>
    <mergeCell ref="WII1:WIL1"/>
    <mergeCell ref="WIM1:WIP1"/>
    <mergeCell ref="WIQ1:WIT1"/>
    <mergeCell ref="WGA1:WGD1"/>
    <mergeCell ref="WGE1:WGH1"/>
    <mergeCell ref="WGI1:WGL1"/>
    <mergeCell ref="WGM1:WGP1"/>
    <mergeCell ref="WGQ1:WGT1"/>
    <mergeCell ref="WGU1:WGX1"/>
    <mergeCell ref="WGY1:WHB1"/>
    <mergeCell ref="WHC1:WHF1"/>
    <mergeCell ref="WHG1:WHJ1"/>
    <mergeCell ref="WKE1:WKH1"/>
    <mergeCell ref="WKI1:WKL1"/>
    <mergeCell ref="WKM1:WKP1"/>
    <mergeCell ref="WKQ1:WKT1"/>
    <mergeCell ref="WKU1:WKX1"/>
    <mergeCell ref="WKY1:WLB1"/>
    <mergeCell ref="WLC1:WLF1"/>
    <mergeCell ref="WLG1:WLJ1"/>
    <mergeCell ref="WLK1:WLN1"/>
    <mergeCell ref="WIU1:WIX1"/>
    <mergeCell ref="WIY1:WJB1"/>
    <mergeCell ref="WJC1:WJF1"/>
    <mergeCell ref="WJG1:WJJ1"/>
    <mergeCell ref="WJK1:WJN1"/>
    <mergeCell ref="WJO1:WJR1"/>
    <mergeCell ref="WJS1:WJV1"/>
    <mergeCell ref="WJW1:WJZ1"/>
    <mergeCell ref="WKA1:WKD1"/>
    <mergeCell ref="WMY1:WNB1"/>
    <mergeCell ref="WNC1:WNF1"/>
    <mergeCell ref="WNG1:WNJ1"/>
    <mergeCell ref="WNK1:WNN1"/>
    <mergeCell ref="WNO1:WNR1"/>
    <mergeCell ref="WNS1:WNV1"/>
    <mergeCell ref="WNW1:WNZ1"/>
    <mergeCell ref="WOA1:WOD1"/>
    <mergeCell ref="WOE1:WOH1"/>
    <mergeCell ref="WLO1:WLR1"/>
    <mergeCell ref="WLS1:WLV1"/>
    <mergeCell ref="WLW1:WLZ1"/>
    <mergeCell ref="WMA1:WMD1"/>
    <mergeCell ref="WME1:WMH1"/>
    <mergeCell ref="WMI1:WML1"/>
    <mergeCell ref="WMM1:WMP1"/>
    <mergeCell ref="WMQ1:WMT1"/>
    <mergeCell ref="WMU1:WMX1"/>
    <mergeCell ref="WPS1:WPV1"/>
    <mergeCell ref="WPW1:WPZ1"/>
    <mergeCell ref="WQA1:WQD1"/>
    <mergeCell ref="WQE1:WQH1"/>
    <mergeCell ref="WQI1:WQL1"/>
    <mergeCell ref="WQM1:WQP1"/>
    <mergeCell ref="WQQ1:WQT1"/>
    <mergeCell ref="WQU1:WQX1"/>
    <mergeCell ref="WQY1:WRB1"/>
    <mergeCell ref="WOI1:WOL1"/>
    <mergeCell ref="WOM1:WOP1"/>
    <mergeCell ref="WOQ1:WOT1"/>
    <mergeCell ref="WOU1:WOX1"/>
    <mergeCell ref="WOY1:WPB1"/>
    <mergeCell ref="WPC1:WPF1"/>
    <mergeCell ref="WPG1:WPJ1"/>
    <mergeCell ref="WPK1:WPN1"/>
    <mergeCell ref="WPO1:WPR1"/>
    <mergeCell ref="WSM1:WSP1"/>
    <mergeCell ref="WSQ1:WST1"/>
    <mergeCell ref="WSU1:WSX1"/>
    <mergeCell ref="WSY1:WTB1"/>
    <mergeCell ref="WTC1:WTF1"/>
    <mergeCell ref="WTG1:WTJ1"/>
    <mergeCell ref="WTK1:WTN1"/>
    <mergeCell ref="WTO1:WTR1"/>
    <mergeCell ref="WTS1:WTV1"/>
    <mergeCell ref="WRC1:WRF1"/>
    <mergeCell ref="WRG1:WRJ1"/>
    <mergeCell ref="WRK1:WRN1"/>
    <mergeCell ref="WRO1:WRR1"/>
    <mergeCell ref="WRS1:WRV1"/>
    <mergeCell ref="WRW1:WRZ1"/>
    <mergeCell ref="WSA1:WSD1"/>
    <mergeCell ref="WSE1:WSH1"/>
    <mergeCell ref="WSI1:WSL1"/>
    <mergeCell ref="WVG1:WVJ1"/>
    <mergeCell ref="WVK1:WVN1"/>
    <mergeCell ref="WVO1:WVR1"/>
    <mergeCell ref="WVS1:WVV1"/>
    <mergeCell ref="WVW1:WVZ1"/>
    <mergeCell ref="WWA1:WWD1"/>
    <mergeCell ref="WWE1:WWH1"/>
    <mergeCell ref="WWI1:WWL1"/>
    <mergeCell ref="WWM1:WWP1"/>
    <mergeCell ref="WTW1:WTZ1"/>
    <mergeCell ref="WUA1:WUD1"/>
    <mergeCell ref="WUE1:WUH1"/>
    <mergeCell ref="WUI1:WUL1"/>
    <mergeCell ref="WUM1:WUP1"/>
    <mergeCell ref="WUQ1:WUT1"/>
    <mergeCell ref="WUU1:WUX1"/>
    <mergeCell ref="WUY1:WVB1"/>
    <mergeCell ref="WVC1:WVF1"/>
    <mergeCell ref="WYA1:WYD1"/>
    <mergeCell ref="WYE1:WYH1"/>
    <mergeCell ref="WYI1:WYL1"/>
    <mergeCell ref="WYM1:WYP1"/>
    <mergeCell ref="WYQ1:WYT1"/>
    <mergeCell ref="WYU1:WYX1"/>
    <mergeCell ref="WYY1:WZB1"/>
    <mergeCell ref="WZC1:WZF1"/>
    <mergeCell ref="WZG1:WZJ1"/>
    <mergeCell ref="WWQ1:WWT1"/>
    <mergeCell ref="WWU1:WWX1"/>
    <mergeCell ref="WWY1:WXB1"/>
    <mergeCell ref="WXC1:WXF1"/>
    <mergeCell ref="WXG1:WXJ1"/>
    <mergeCell ref="WXK1:WXN1"/>
    <mergeCell ref="WXO1:WXR1"/>
    <mergeCell ref="WXS1:WXV1"/>
    <mergeCell ref="WXW1:WXZ1"/>
    <mergeCell ref="XAU1:XAX1"/>
    <mergeCell ref="XAY1:XBB1"/>
    <mergeCell ref="XBC1:XBF1"/>
    <mergeCell ref="XBG1:XBJ1"/>
    <mergeCell ref="XBK1:XBN1"/>
    <mergeCell ref="XBO1:XBR1"/>
    <mergeCell ref="XBS1:XBV1"/>
    <mergeCell ref="XBW1:XBZ1"/>
    <mergeCell ref="XCA1:XCD1"/>
    <mergeCell ref="WZK1:WZN1"/>
    <mergeCell ref="WZO1:WZR1"/>
    <mergeCell ref="WZS1:WZV1"/>
    <mergeCell ref="WZW1:WZZ1"/>
    <mergeCell ref="XAA1:XAD1"/>
    <mergeCell ref="XAE1:XAH1"/>
    <mergeCell ref="XAI1:XAL1"/>
    <mergeCell ref="XAM1:XAP1"/>
    <mergeCell ref="XAQ1:XAT1"/>
    <mergeCell ref="XEY1:XFB1"/>
    <mergeCell ref="XDO1:XDR1"/>
    <mergeCell ref="XDS1:XDV1"/>
    <mergeCell ref="XDW1:XDZ1"/>
    <mergeCell ref="XEA1:XED1"/>
    <mergeCell ref="XEE1:XEH1"/>
    <mergeCell ref="XEI1:XEL1"/>
    <mergeCell ref="XEM1:XEP1"/>
    <mergeCell ref="XEQ1:XET1"/>
    <mergeCell ref="XEU1:XEX1"/>
    <mergeCell ref="XCE1:XCH1"/>
    <mergeCell ref="XCI1:XCL1"/>
    <mergeCell ref="XCM1:XCP1"/>
    <mergeCell ref="XCQ1:XCT1"/>
    <mergeCell ref="XCU1:XCX1"/>
    <mergeCell ref="XCY1:XDB1"/>
    <mergeCell ref="XDC1:XDF1"/>
    <mergeCell ref="XDG1:XDJ1"/>
    <mergeCell ref="XDK1:XDN1"/>
  </mergeCells>
  <dataValidations count="5">
    <dataValidation type="list" allowBlank="1" showInputMessage="1" showErrorMessage="1" sqref="D38:D97">
      <formula1>$D$10:$D$16</formula1>
    </dataValidation>
    <dataValidation type="list" allowBlank="1" showInputMessage="1" showErrorMessage="1" sqref="AA76:AB76 AA50:AB50 Q72:R72 Q70:R70 Q68:R68 Q66:R66 Q64:R64 Q62:R62 Q60:R60 Q58:R58 Q56:R56 Q54:R54 Q52:R52 Q50:R50 Q48:R48 Q46:R46 Q44:R44 Q42:R42 Q40:R40 Q38:R38 AA62:AB62 AA60:AB60 AA58:AB58 AA56:AB56 AA54:AB54 AA52:AB52 H38:I39 I40:I82 L38:L97 AA48:AB48 AA46:AB46 AA44:AB44 AA42:AB42 AA40:AB40 AA38:AB38 AA74:AB74 AA72:AB72 AA64:AB64 AA70:AB70 AA68:AB68 AA66:AB66 I84 I86 I88 I90 I92 Q76:R76 Q74:R74 H40:H93 H94:I97">
      <formula1>$H$10:$H$11</formula1>
    </dataValidation>
    <dataValidation type="list" allowBlank="1" showInputMessage="1" showErrorMessage="1" sqref="G38:G97">
      <formula1>$G$10:$G$19</formula1>
    </dataValidation>
    <dataValidation type="list" allowBlank="1" showInputMessage="1" showErrorMessage="1" sqref="B38 B40:B96">
      <formula1>$B$10:$B$12</formula1>
    </dataValidation>
    <dataValidation type="list" allowBlank="1" showInputMessage="1" sqref="E38:E97">
      <formula1>$S$10:$S$15</formula1>
    </dataValidation>
  </dataValidations>
  <hyperlinks>
    <hyperlink ref="C34" location="'TFSA and RESP'!A1" display="See TFSA and RESP separate tab for"/>
  </hyperlinks>
  <pageMargins left="0.25" right="0.25" top="0.75" bottom="0.75" header="0.3" footer="0.3"/>
  <pageSetup scale="10" fitToHeight="0" orientation="landscape" r:id="rId1"/>
  <customProperties>
    <customPr name="OrphanNamesChecked" r:id="rId2"/>
  </customPropertie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H6"/>
  <sheetViews>
    <sheetView workbookViewId="0"/>
  </sheetViews>
  <sheetFormatPr baseColWidth="10" defaultRowHeight="14.4" x14ac:dyDescent="0.3"/>
  <sheetData>
    <row r="1" spans="1:8" x14ac:dyDescent="0.3">
      <c r="A1">
        <v>1711713114773</v>
      </c>
      <c r="B1" t="s">
        <v>105</v>
      </c>
      <c r="C1" t="s">
        <v>106</v>
      </c>
      <c r="D1">
        <v>5</v>
      </c>
      <c r="E1">
        <v>1737635461159</v>
      </c>
      <c r="F1" t="s">
        <v>126</v>
      </c>
      <c r="G1" t="s">
        <v>127</v>
      </c>
      <c r="H1">
        <v>0</v>
      </c>
    </row>
    <row r="2" spans="1:8" x14ac:dyDescent="0.3">
      <c r="A2">
        <v>1711713114777</v>
      </c>
      <c r="B2" t="s">
        <v>107</v>
      </c>
      <c r="C2" t="s">
        <v>108</v>
      </c>
      <c r="D2" t="s">
        <v>109</v>
      </c>
    </row>
    <row r="3" spans="1:8" x14ac:dyDescent="0.3">
      <c r="A3">
        <v>1711713114777</v>
      </c>
      <c r="B3" t="s">
        <v>107</v>
      </c>
      <c r="C3" t="s">
        <v>110</v>
      </c>
      <c r="D3" t="s">
        <v>111</v>
      </c>
    </row>
    <row r="4" spans="1:8" x14ac:dyDescent="0.3">
      <c r="A4">
        <v>1711713114777</v>
      </c>
      <c r="B4" t="s">
        <v>107</v>
      </c>
      <c r="C4" t="s">
        <v>112</v>
      </c>
      <c r="D4" t="s">
        <v>113</v>
      </c>
    </row>
    <row r="5" spans="1:8" x14ac:dyDescent="0.3">
      <c r="A5">
        <v>1711713114777</v>
      </c>
      <c r="B5" t="s">
        <v>107</v>
      </c>
      <c r="C5" t="s">
        <v>114</v>
      </c>
      <c r="D5" t="s">
        <v>115</v>
      </c>
    </row>
    <row r="6" spans="1:8" x14ac:dyDescent="0.3">
      <c r="A6">
        <v>1711713114777</v>
      </c>
      <c r="B6" t="s">
        <v>107</v>
      </c>
      <c r="C6" t="s">
        <v>116</v>
      </c>
      <c r="D6" t="s">
        <v>117</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H1"/>
  <sheetViews>
    <sheetView workbookViewId="0"/>
  </sheetViews>
  <sheetFormatPr baseColWidth="10" defaultRowHeight="14.4" x14ac:dyDescent="0.3"/>
  <sheetData>
    <row r="1" spans="1:8" x14ac:dyDescent="0.3">
      <c r="A1">
        <v>1711713114792</v>
      </c>
      <c r="B1" t="s">
        <v>105</v>
      </c>
      <c r="C1" t="s">
        <v>106</v>
      </c>
      <c r="D1">
        <v>0</v>
      </c>
      <c r="E1">
        <v>1737635461172</v>
      </c>
      <c r="F1" t="s">
        <v>126</v>
      </c>
      <c r="G1" t="s">
        <v>127</v>
      </c>
      <c r="H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H1"/>
  <sheetViews>
    <sheetView workbookViewId="0"/>
  </sheetViews>
  <sheetFormatPr baseColWidth="10" defaultRowHeight="14.4" x14ac:dyDescent="0.3"/>
  <sheetData>
    <row r="1" spans="1:8" x14ac:dyDescent="0.3">
      <c r="A1">
        <v>1711713114803</v>
      </c>
      <c r="B1" t="s">
        <v>105</v>
      </c>
      <c r="C1" t="s">
        <v>106</v>
      </c>
      <c r="D1">
        <v>0</v>
      </c>
      <c r="E1">
        <v>1737635461173</v>
      </c>
      <c r="F1" t="s">
        <v>126</v>
      </c>
      <c r="G1" t="s">
        <v>127</v>
      </c>
      <c r="H1">
        <v>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H1"/>
  <sheetViews>
    <sheetView workbookViewId="0"/>
  </sheetViews>
  <sheetFormatPr baseColWidth="10" defaultRowHeight="14.4" x14ac:dyDescent="0.3"/>
  <sheetData>
    <row r="1" spans="1:8" x14ac:dyDescent="0.3">
      <c r="A1">
        <v>1711713114815</v>
      </c>
      <c r="B1" t="s">
        <v>105</v>
      </c>
      <c r="C1" t="s">
        <v>106</v>
      </c>
      <c r="D1">
        <v>0</v>
      </c>
      <c r="E1">
        <v>1737635461173</v>
      </c>
      <c r="F1" t="s">
        <v>126</v>
      </c>
      <c r="G1" t="s">
        <v>127</v>
      </c>
      <c r="H1">
        <v>0</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pageSetUpPr fitToPage="1"/>
  </sheetPr>
  <dimension ref="A1:AF63"/>
  <sheetViews>
    <sheetView showGridLines="0" zoomScale="85" zoomScaleNormal="85" workbookViewId="0">
      <selection activeCell="C3" sqref="A3:XFD19"/>
    </sheetView>
  </sheetViews>
  <sheetFormatPr baseColWidth="10" defaultColWidth="9.109375" defaultRowHeight="14.4" x14ac:dyDescent="0.3"/>
  <cols>
    <col min="1" max="1" width="9.109375" style="2"/>
    <col min="2" max="2" width="19" style="2" customWidth="1"/>
    <col min="3" max="3" width="21.6640625" style="2" customWidth="1"/>
    <col min="4" max="4" width="16.44140625" style="2" customWidth="1"/>
    <col min="5" max="5" width="14.5546875" style="2" customWidth="1"/>
    <col min="6" max="8" width="13.44140625" style="2" customWidth="1"/>
    <col min="9" max="9" width="15.44140625" style="2" customWidth="1"/>
    <col min="10" max="10" width="13.33203125" style="2" customWidth="1"/>
    <col min="11" max="14" width="12.44140625" style="2" customWidth="1"/>
    <col min="15" max="15" width="17.44140625" style="2" customWidth="1"/>
    <col min="16" max="16" width="12.44140625" style="2" customWidth="1"/>
    <col min="17" max="17" width="14.44140625" style="2" customWidth="1"/>
    <col min="18" max="18" width="6.5546875" style="2" bestFit="1" customWidth="1"/>
    <col min="19" max="19" width="7.88671875" style="2" bestFit="1" customWidth="1"/>
    <col min="20" max="20" width="6.5546875" style="2" bestFit="1" customWidth="1"/>
    <col min="21" max="21" width="7.88671875" style="2" bestFit="1" customWidth="1"/>
    <col min="22" max="22" width="6.5546875" style="2" bestFit="1" customWidth="1"/>
    <col min="23" max="23" width="7.88671875" style="2" bestFit="1" customWidth="1"/>
    <col min="24" max="24" width="6.5546875" style="2" bestFit="1" customWidth="1"/>
    <col min="25" max="25" width="7.88671875" style="2" bestFit="1" customWidth="1"/>
    <col min="26" max="26" width="6.5546875" style="2" bestFit="1" customWidth="1"/>
    <col min="27" max="27" width="7.88671875" style="2" bestFit="1" customWidth="1"/>
    <col min="28" max="28" width="8.44140625" style="2" customWidth="1"/>
    <col min="29" max="29" width="7.88671875" style="2" bestFit="1" customWidth="1"/>
    <col min="30" max="30" width="7.6640625" style="2" customWidth="1"/>
    <col min="31" max="31" width="7.88671875" style="2" bestFit="1" customWidth="1"/>
    <col min="32" max="255" width="11.44140625" style="2" customWidth="1"/>
    <col min="256" max="256" width="51.6640625" style="2" customWidth="1"/>
    <col min="257" max="257" width="14.109375" style="2" customWidth="1"/>
    <col min="258" max="266" width="12.44140625" style="2" customWidth="1"/>
    <col min="267" max="511" width="11.44140625" style="2" customWidth="1"/>
    <col min="512" max="512" width="51.6640625" style="2" customWidth="1"/>
    <col min="513" max="513" width="14.109375" style="2" customWidth="1"/>
    <col min="514" max="522" width="12.44140625" style="2" customWidth="1"/>
    <col min="523" max="767" width="11.44140625" style="2" customWidth="1"/>
    <col min="768" max="768" width="51.6640625" style="2" customWidth="1"/>
    <col min="769" max="769" width="14.109375" style="2" customWidth="1"/>
    <col min="770" max="778" width="12.44140625" style="2" customWidth="1"/>
    <col min="779" max="1023" width="11.44140625" style="2" customWidth="1"/>
    <col min="1024" max="1024" width="51.6640625" style="2" customWidth="1"/>
    <col min="1025" max="1025" width="14.109375" style="2" customWidth="1"/>
    <col min="1026" max="1034" width="12.44140625" style="2" customWidth="1"/>
    <col min="1035" max="1279" width="11.44140625" style="2" customWidth="1"/>
    <col min="1280" max="1280" width="51.6640625" style="2" customWidth="1"/>
    <col min="1281" max="1281" width="14.109375" style="2" customWidth="1"/>
    <col min="1282" max="1290" width="12.44140625" style="2" customWidth="1"/>
    <col min="1291" max="1535" width="11.44140625" style="2" customWidth="1"/>
    <col min="1536" max="1536" width="51.6640625" style="2" customWidth="1"/>
    <col min="1537" max="1537" width="14.109375" style="2" customWidth="1"/>
    <col min="1538" max="1546" width="12.44140625" style="2" customWidth="1"/>
    <col min="1547" max="1791" width="11.44140625" style="2" customWidth="1"/>
    <col min="1792" max="1792" width="51.6640625" style="2" customWidth="1"/>
    <col min="1793" max="1793" width="14.109375" style="2" customWidth="1"/>
    <col min="1794" max="1802" width="12.44140625" style="2" customWidth="1"/>
    <col min="1803" max="2047" width="11.44140625" style="2" customWidth="1"/>
    <col min="2048" max="2048" width="51.6640625" style="2" customWidth="1"/>
    <col min="2049" max="2049" width="14.109375" style="2" customWidth="1"/>
    <col min="2050" max="2058" width="12.44140625" style="2" customWidth="1"/>
    <col min="2059" max="2303" width="11.44140625" style="2" customWidth="1"/>
    <col min="2304" max="2304" width="51.6640625" style="2" customWidth="1"/>
    <col min="2305" max="2305" width="14.109375" style="2" customWidth="1"/>
    <col min="2306" max="2314" width="12.44140625" style="2" customWidth="1"/>
    <col min="2315" max="2559" width="11.44140625" style="2" customWidth="1"/>
    <col min="2560" max="2560" width="51.6640625" style="2" customWidth="1"/>
    <col min="2561" max="2561" width="14.109375" style="2" customWidth="1"/>
    <col min="2562" max="2570" width="12.44140625" style="2" customWidth="1"/>
    <col min="2571" max="2815" width="11.44140625" style="2" customWidth="1"/>
    <col min="2816" max="2816" width="51.6640625" style="2" customWidth="1"/>
    <col min="2817" max="2817" width="14.109375" style="2" customWidth="1"/>
    <col min="2818" max="2826" width="12.44140625" style="2" customWidth="1"/>
    <col min="2827" max="3071" width="11.44140625" style="2" customWidth="1"/>
    <col min="3072" max="3072" width="51.6640625" style="2" customWidth="1"/>
    <col min="3073" max="3073" width="14.109375" style="2" customWidth="1"/>
    <col min="3074" max="3082" width="12.44140625" style="2" customWidth="1"/>
    <col min="3083" max="3327" width="11.44140625" style="2" customWidth="1"/>
    <col min="3328" max="3328" width="51.6640625" style="2" customWidth="1"/>
    <col min="3329" max="3329" width="14.109375" style="2" customWidth="1"/>
    <col min="3330" max="3338" width="12.44140625" style="2" customWidth="1"/>
    <col min="3339" max="3583" width="11.44140625" style="2" customWidth="1"/>
    <col min="3584" max="3584" width="51.6640625" style="2" customWidth="1"/>
    <col min="3585" max="3585" width="14.109375" style="2" customWidth="1"/>
    <col min="3586" max="3594" width="12.44140625" style="2" customWidth="1"/>
    <col min="3595" max="3839" width="11.44140625" style="2" customWidth="1"/>
    <col min="3840" max="3840" width="51.6640625" style="2" customWidth="1"/>
    <col min="3841" max="3841" width="14.109375" style="2" customWidth="1"/>
    <col min="3842" max="3850" width="12.44140625" style="2" customWidth="1"/>
    <col min="3851" max="4095" width="11.44140625" style="2" customWidth="1"/>
    <col min="4096" max="4096" width="51.6640625" style="2" customWidth="1"/>
    <col min="4097" max="4097" width="14.109375" style="2" customWidth="1"/>
    <col min="4098" max="4106" width="12.44140625" style="2" customWidth="1"/>
    <col min="4107" max="4351" width="11.44140625" style="2" customWidth="1"/>
    <col min="4352" max="4352" width="51.6640625" style="2" customWidth="1"/>
    <col min="4353" max="4353" width="14.109375" style="2" customWidth="1"/>
    <col min="4354" max="4362" width="12.44140625" style="2" customWidth="1"/>
    <col min="4363" max="4607" width="11.44140625" style="2" customWidth="1"/>
    <col min="4608" max="4608" width="51.6640625" style="2" customWidth="1"/>
    <col min="4609" max="4609" width="14.109375" style="2" customWidth="1"/>
    <col min="4610" max="4618" width="12.44140625" style="2" customWidth="1"/>
    <col min="4619" max="4863" width="11.44140625" style="2" customWidth="1"/>
    <col min="4864" max="4864" width="51.6640625" style="2" customWidth="1"/>
    <col min="4865" max="4865" width="14.109375" style="2" customWidth="1"/>
    <col min="4866" max="4874" width="12.44140625" style="2" customWidth="1"/>
    <col min="4875" max="5119" width="11.44140625" style="2" customWidth="1"/>
    <col min="5120" max="5120" width="51.6640625" style="2" customWidth="1"/>
    <col min="5121" max="5121" width="14.109375" style="2" customWidth="1"/>
    <col min="5122" max="5130" width="12.44140625" style="2" customWidth="1"/>
    <col min="5131" max="5375" width="11.44140625" style="2" customWidth="1"/>
    <col min="5376" max="5376" width="51.6640625" style="2" customWidth="1"/>
    <col min="5377" max="5377" width="14.109375" style="2" customWidth="1"/>
    <col min="5378" max="5386" width="12.44140625" style="2" customWidth="1"/>
    <col min="5387" max="5631" width="11.44140625" style="2" customWidth="1"/>
    <col min="5632" max="5632" width="51.6640625" style="2" customWidth="1"/>
    <col min="5633" max="5633" width="14.109375" style="2" customWidth="1"/>
    <col min="5634" max="5642" width="12.44140625" style="2" customWidth="1"/>
    <col min="5643" max="5887" width="11.44140625" style="2" customWidth="1"/>
    <col min="5888" max="5888" width="51.6640625" style="2" customWidth="1"/>
    <col min="5889" max="5889" width="14.109375" style="2" customWidth="1"/>
    <col min="5890" max="5898" width="12.44140625" style="2" customWidth="1"/>
    <col min="5899" max="6143" width="11.44140625" style="2" customWidth="1"/>
    <col min="6144" max="6144" width="51.6640625" style="2" customWidth="1"/>
    <col min="6145" max="6145" width="14.109375" style="2" customWidth="1"/>
    <col min="6146" max="6154" width="12.44140625" style="2" customWidth="1"/>
    <col min="6155" max="6399" width="11.44140625" style="2" customWidth="1"/>
    <col min="6400" max="6400" width="51.6640625" style="2" customWidth="1"/>
    <col min="6401" max="6401" width="14.109375" style="2" customWidth="1"/>
    <col min="6402" max="6410" width="12.44140625" style="2" customWidth="1"/>
    <col min="6411" max="6655" width="11.44140625" style="2" customWidth="1"/>
    <col min="6656" max="6656" width="51.6640625" style="2" customWidth="1"/>
    <col min="6657" max="6657" width="14.109375" style="2" customWidth="1"/>
    <col min="6658" max="6666" width="12.44140625" style="2" customWidth="1"/>
    <col min="6667" max="6911" width="11.44140625" style="2" customWidth="1"/>
    <col min="6912" max="6912" width="51.6640625" style="2" customWidth="1"/>
    <col min="6913" max="6913" width="14.109375" style="2" customWidth="1"/>
    <col min="6914" max="6922" width="12.44140625" style="2" customWidth="1"/>
    <col min="6923" max="7167" width="11.44140625" style="2" customWidth="1"/>
    <col min="7168" max="7168" width="51.6640625" style="2" customWidth="1"/>
    <col min="7169" max="7169" width="14.109375" style="2" customWidth="1"/>
    <col min="7170" max="7178" width="12.44140625" style="2" customWidth="1"/>
    <col min="7179" max="7423" width="11.44140625" style="2" customWidth="1"/>
    <col min="7424" max="7424" width="51.6640625" style="2" customWidth="1"/>
    <col min="7425" max="7425" width="14.109375" style="2" customWidth="1"/>
    <col min="7426" max="7434" width="12.44140625" style="2" customWidth="1"/>
    <col min="7435" max="7679" width="11.44140625" style="2" customWidth="1"/>
    <col min="7680" max="7680" width="51.6640625" style="2" customWidth="1"/>
    <col min="7681" max="7681" width="14.109375" style="2" customWidth="1"/>
    <col min="7682" max="7690" width="12.44140625" style="2" customWidth="1"/>
    <col min="7691" max="7935" width="11.44140625" style="2" customWidth="1"/>
    <col min="7936" max="7936" width="51.6640625" style="2" customWidth="1"/>
    <col min="7937" max="7937" width="14.109375" style="2" customWidth="1"/>
    <col min="7938" max="7946" width="12.44140625" style="2" customWidth="1"/>
    <col min="7947" max="8191" width="11.44140625" style="2" customWidth="1"/>
    <col min="8192" max="8192" width="51.6640625" style="2" customWidth="1"/>
    <col min="8193" max="8193" width="14.109375" style="2" customWidth="1"/>
    <col min="8194" max="8202" width="12.44140625" style="2" customWidth="1"/>
    <col min="8203" max="8447" width="11.44140625" style="2" customWidth="1"/>
    <col min="8448" max="8448" width="51.6640625" style="2" customWidth="1"/>
    <col min="8449" max="8449" width="14.109375" style="2" customWidth="1"/>
    <col min="8450" max="8458" width="12.44140625" style="2" customWidth="1"/>
    <col min="8459" max="8703" width="11.44140625" style="2" customWidth="1"/>
    <col min="8704" max="8704" width="51.6640625" style="2" customWidth="1"/>
    <col min="8705" max="8705" width="14.109375" style="2" customWidth="1"/>
    <col min="8706" max="8714" width="12.44140625" style="2" customWidth="1"/>
    <col min="8715" max="8959" width="11.44140625" style="2" customWidth="1"/>
    <col min="8960" max="8960" width="51.6640625" style="2" customWidth="1"/>
    <col min="8961" max="8961" width="14.109375" style="2" customWidth="1"/>
    <col min="8962" max="8970" width="12.44140625" style="2" customWidth="1"/>
    <col min="8971" max="9215" width="11.44140625" style="2" customWidth="1"/>
    <col min="9216" max="9216" width="51.6640625" style="2" customWidth="1"/>
    <col min="9217" max="9217" width="14.109375" style="2" customWidth="1"/>
    <col min="9218" max="9226" width="12.44140625" style="2" customWidth="1"/>
    <col min="9227" max="9471" width="11.44140625" style="2" customWidth="1"/>
    <col min="9472" max="9472" width="51.6640625" style="2" customWidth="1"/>
    <col min="9473" max="9473" width="14.109375" style="2" customWidth="1"/>
    <col min="9474" max="9482" width="12.44140625" style="2" customWidth="1"/>
    <col min="9483" max="9727" width="11.44140625" style="2" customWidth="1"/>
    <col min="9728" max="9728" width="51.6640625" style="2" customWidth="1"/>
    <col min="9729" max="9729" width="14.109375" style="2" customWidth="1"/>
    <col min="9730" max="9738" width="12.44140625" style="2" customWidth="1"/>
    <col min="9739" max="9983" width="11.44140625" style="2" customWidth="1"/>
    <col min="9984" max="9984" width="51.6640625" style="2" customWidth="1"/>
    <col min="9985" max="9985" width="14.109375" style="2" customWidth="1"/>
    <col min="9986" max="9994" width="12.44140625" style="2" customWidth="1"/>
    <col min="9995" max="10239" width="11.44140625" style="2" customWidth="1"/>
    <col min="10240" max="10240" width="51.6640625" style="2" customWidth="1"/>
    <col min="10241" max="10241" width="14.109375" style="2" customWidth="1"/>
    <col min="10242" max="10250" width="12.44140625" style="2" customWidth="1"/>
    <col min="10251" max="10495" width="11.44140625" style="2" customWidth="1"/>
    <col min="10496" max="10496" width="51.6640625" style="2" customWidth="1"/>
    <col min="10497" max="10497" width="14.109375" style="2" customWidth="1"/>
    <col min="10498" max="10506" width="12.44140625" style="2" customWidth="1"/>
    <col min="10507" max="10751" width="11.44140625" style="2" customWidth="1"/>
    <col min="10752" max="10752" width="51.6640625" style="2" customWidth="1"/>
    <col min="10753" max="10753" width="14.109375" style="2" customWidth="1"/>
    <col min="10754" max="10762" width="12.44140625" style="2" customWidth="1"/>
    <col min="10763" max="11007" width="11.44140625" style="2" customWidth="1"/>
    <col min="11008" max="11008" width="51.6640625" style="2" customWidth="1"/>
    <col min="11009" max="11009" width="14.109375" style="2" customWidth="1"/>
    <col min="11010" max="11018" width="12.44140625" style="2" customWidth="1"/>
    <col min="11019" max="11263" width="11.44140625" style="2" customWidth="1"/>
    <col min="11264" max="11264" width="51.6640625" style="2" customWidth="1"/>
    <col min="11265" max="11265" width="14.109375" style="2" customWidth="1"/>
    <col min="11266" max="11274" width="12.44140625" style="2" customWidth="1"/>
    <col min="11275" max="11519" width="11.44140625" style="2" customWidth="1"/>
    <col min="11520" max="11520" width="51.6640625" style="2" customWidth="1"/>
    <col min="11521" max="11521" width="14.109375" style="2" customWidth="1"/>
    <col min="11522" max="11530" width="12.44140625" style="2" customWidth="1"/>
    <col min="11531" max="11775" width="11.44140625" style="2" customWidth="1"/>
    <col min="11776" max="11776" width="51.6640625" style="2" customWidth="1"/>
    <col min="11777" max="11777" width="14.109375" style="2" customWidth="1"/>
    <col min="11778" max="11786" width="12.44140625" style="2" customWidth="1"/>
    <col min="11787" max="12031" width="11.44140625" style="2" customWidth="1"/>
    <col min="12032" max="12032" width="51.6640625" style="2" customWidth="1"/>
    <col min="12033" max="12033" width="14.109375" style="2" customWidth="1"/>
    <col min="12034" max="12042" width="12.44140625" style="2" customWidth="1"/>
    <col min="12043" max="12287" width="11.44140625" style="2" customWidth="1"/>
    <col min="12288" max="12288" width="51.6640625" style="2" customWidth="1"/>
    <col min="12289" max="12289" width="14.109375" style="2" customWidth="1"/>
    <col min="12290" max="12298" width="12.44140625" style="2" customWidth="1"/>
    <col min="12299" max="12543" width="11.44140625" style="2" customWidth="1"/>
    <col min="12544" max="12544" width="51.6640625" style="2" customWidth="1"/>
    <col min="12545" max="12545" width="14.109375" style="2" customWidth="1"/>
    <col min="12546" max="12554" width="12.44140625" style="2" customWidth="1"/>
    <col min="12555" max="12799" width="11.44140625" style="2" customWidth="1"/>
    <col min="12800" max="12800" width="51.6640625" style="2" customWidth="1"/>
    <col min="12801" max="12801" width="14.109375" style="2" customWidth="1"/>
    <col min="12802" max="12810" width="12.44140625" style="2" customWidth="1"/>
    <col min="12811" max="13055" width="11.44140625" style="2" customWidth="1"/>
    <col min="13056" max="13056" width="51.6640625" style="2" customWidth="1"/>
    <col min="13057" max="13057" width="14.109375" style="2" customWidth="1"/>
    <col min="13058" max="13066" width="12.44140625" style="2" customWidth="1"/>
    <col min="13067" max="13311" width="11.44140625" style="2" customWidth="1"/>
    <col min="13312" max="13312" width="51.6640625" style="2" customWidth="1"/>
    <col min="13313" max="13313" width="14.109375" style="2" customWidth="1"/>
    <col min="13314" max="13322" width="12.44140625" style="2" customWidth="1"/>
    <col min="13323" max="13567" width="11.44140625" style="2" customWidth="1"/>
    <col min="13568" max="13568" width="51.6640625" style="2" customWidth="1"/>
    <col min="13569" max="13569" width="14.109375" style="2" customWidth="1"/>
    <col min="13570" max="13578" width="12.44140625" style="2" customWidth="1"/>
    <col min="13579" max="13823" width="11.44140625" style="2" customWidth="1"/>
    <col min="13824" max="13824" width="51.6640625" style="2" customWidth="1"/>
    <col min="13825" max="13825" width="14.109375" style="2" customWidth="1"/>
    <col min="13826" max="13834" width="12.44140625" style="2" customWidth="1"/>
    <col min="13835" max="14079" width="11.44140625" style="2" customWidth="1"/>
    <col min="14080" max="14080" width="51.6640625" style="2" customWidth="1"/>
    <col min="14081" max="14081" width="14.109375" style="2" customWidth="1"/>
    <col min="14082" max="14090" width="12.44140625" style="2" customWidth="1"/>
    <col min="14091" max="14335" width="11.44140625" style="2" customWidth="1"/>
    <col min="14336" max="14336" width="51.6640625" style="2" customWidth="1"/>
    <col min="14337" max="14337" width="14.109375" style="2" customWidth="1"/>
    <col min="14338" max="14346" width="12.44140625" style="2" customWidth="1"/>
    <col min="14347" max="14591" width="11.44140625" style="2" customWidth="1"/>
    <col min="14592" max="14592" width="51.6640625" style="2" customWidth="1"/>
    <col min="14593" max="14593" width="14.109375" style="2" customWidth="1"/>
    <col min="14594" max="14602" width="12.44140625" style="2" customWidth="1"/>
    <col min="14603" max="14847" width="11.44140625" style="2" customWidth="1"/>
    <col min="14848" max="14848" width="51.6640625" style="2" customWidth="1"/>
    <col min="14849" max="14849" width="14.109375" style="2" customWidth="1"/>
    <col min="14850" max="14858" width="12.44140625" style="2" customWidth="1"/>
    <col min="14859" max="15103" width="11.44140625" style="2" customWidth="1"/>
    <col min="15104" max="15104" width="51.6640625" style="2" customWidth="1"/>
    <col min="15105" max="15105" width="14.109375" style="2" customWidth="1"/>
    <col min="15106" max="15114" width="12.44140625" style="2" customWidth="1"/>
    <col min="15115" max="15359" width="11.44140625" style="2" customWidth="1"/>
    <col min="15360" max="15360" width="51.6640625" style="2" customWidth="1"/>
    <col min="15361" max="15361" width="14.109375" style="2" customWidth="1"/>
    <col min="15362" max="15370" width="12.44140625" style="2" customWidth="1"/>
    <col min="15371" max="15615" width="11.44140625" style="2" customWidth="1"/>
    <col min="15616" max="15616" width="51.6640625" style="2" customWidth="1"/>
    <col min="15617" max="15617" width="14.109375" style="2" customWidth="1"/>
    <col min="15618" max="15626" width="12.44140625" style="2" customWidth="1"/>
    <col min="15627" max="15871" width="11.44140625" style="2" customWidth="1"/>
    <col min="15872" max="15872" width="51.6640625" style="2" customWidth="1"/>
    <col min="15873" max="15873" width="14.109375" style="2" customWidth="1"/>
    <col min="15874" max="15882" width="12.44140625" style="2" customWidth="1"/>
    <col min="15883" max="16127" width="11.44140625" style="2" customWidth="1"/>
    <col min="16128" max="16128" width="51.6640625" style="2" customWidth="1"/>
    <col min="16129" max="16129" width="14.109375" style="2" customWidth="1"/>
    <col min="16130" max="16138" width="12.44140625" style="2" customWidth="1"/>
    <col min="16139" max="16384" width="11.44140625" style="2" customWidth="1"/>
  </cols>
  <sheetData>
    <row r="1" spans="1:32" ht="28.8" x14ac:dyDescent="0.55000000000000004">
      <c r="A1" s="93" t="s">
        <v>90</v>
      </c>
    </row>
    <row r="2" spans="1:32" ht="18" x14ac:dyDescent="0.35">
      <c r="A2" s="1" t="s">
        <v>99</v>
      </c>
      <c r="B2" s="1"/>
      <c r="C2" s="1"/>
      <c r="D2" s="1"/>
      <c r="E2" s="1"/>
      <c r="F2" s="1"/>
      <c r="G2" s="182" t="s">
        <v>95</v>
      </c>
      <c r="H2" s="182"/>
      <c r="I2" s="182"/>
      <c r="J2" s="182"/>
    </row>
    <row r="3" spans="1:32" ht="18" hidden="1" x14ac:dyDescent="0.35">
      <c r="A3" s="1"/>
      <c r="B3" s="1"/>
      <c r="C3" s="1"/>
      <c r="D3" s="1"/>
      <c r="E3" s="1"/>
      <c r="F3" s="1"/>
      <c r="G3" s="1"/>
      <c r="H3" s="1"/>
      <c r="Q3" s="52"/>
    </row>
    <row r="4" spans="1:32" ht="18" hidden="1" x14ac:dyDescent="0.35">
      <c r="A4" s="1"/>
      <c r="B4" s="1"/>
      <c r="C4" s="1"/>
      <c r="D4" s="1"/>
      <c r="E4" s="1"/>
      <c r="F4" s="1"/>
      <c r="G4" s="1"/>
      <c r="H4" s="1"/>
      <c r="Q4" s="52"/>
    </row>
    <row r="5" spans="1:32" ht="18" hidden="1" x14ac:dyDescent="0.35">
      <c r="A5" s="1"/>
      <c r="B5" s="1"/>
      <c r="C5" s="1"/>
      <c r="D5" s="1"/>
      <c r="E5" s="1"/>
      <c r="F5" s="1"/>
      <c r="G5" s="1"/>
      <c r="H5" s="1"/>
      <c r="Q5" s="52"/>
    </row>
    <row r="6" spans="1:32" ht="18" hidden="1" x14ac:dyDescent="0.35">
      <c r="A6" s="1"/>
      <c r="B6" s="1"/>
      <c r="C6" s="1"/>
      <c r="D6" s="1"/>
      <c r="E6" s="1"/>
      <c r="F6" s="1"/>
      <c r="G6" s="1"/>
      <c r="H6" s="1"/>
      <c r="Q6" s="52"/>
    </row>
    <row r="7" spans="1:32" ht="18" hidden="1" x14ac:dyDescent="0.35">
      <c r="A7" s="1"/>
      <c r="B7" s="1"/>
      <c r="C7" s="1"/>
      <c r="D7" s="1"/>
      <c r="E7" s="1"/>
      <c r="F7" s="1"/>
      <c r="G7" s="1"/>
      <c r="H7" s="1"/>
      <c r="Q7" s="52"/>
    </row>
    <row r="8" spans="1:32" hidden="1" x14ac:dyDescent="0.3"/>
    <row r="9" spans="1:32" s="7" customFormat="1" hidden="1" x14ac:dyDescent="0.3">
      <c r="R9" s="185">
        <v>2019</v>
      </c>
      <c r="S9" s="185">
        <v>2017</v>
      </c>
      <c r="T9" s="185">
        <v>2020</v>
      </c>
      <c r="U9" s="185">
        <v>2018</v>
      </c>
      <c r="V9" s="185">
        <v>2021</v>
      </c>
      <c r="W9" s="185">
        <v>2019</v>
      </c>
      <c r="X9" s="185">
        <v>2022</v>
      </c>
      <c r="Y9" s="185">
        <v>2020</v>
      </c>
      <c r="Z9" s="185">
        <v>2023</v>
      </c>
      <c r="AA9" s="185">
        <v>2021</v>
      </c>
      <c r="AB9" s="185">
        <v>2024</v>
      </c>
      <c r="AC9" s="185"/>
      <c r="AD9" s="186">
        <v>2025</v>
      </c>
      <c r="AE9" s="186"/>
    </row>
    <row r="10" spans="1:32" s="7" customFormat="1" hidden="1" x14ac:dyDescent="0.3">
      <c r="J10" s="57"/>
      <c r="R10" s="140" t="s">
        <v>86</v>
      </c>
      <c r="S10" s="141" t="s">
        <v>85</v>
      </c>
      <c r="T10" s="140" t="s">
        <v>86</v>
      </c>
      <c r="U10" s="141" t="s">
        <v>85</v>
      </c>
      <c r="V10" s="140" t="s">
        <v>86</v>
      </c>
      <c r="W10" s="141" t="s">
        <v>85</v>
      </c>
      <c r="X10" s="140" t="s">
        <v>86</v>
      </c>
      <c r="Y10" s="141" t="s">
        <v>85</v>
      </c>
      <c r="Z10" s="140" t="s">
        <v>86</v>
      </c>
      <c r="AA10" s="141" t="s">
        <v>85</v>
      </c>
      <c r="AB10" s="140" t="s">
        <v>86</v>
      </c>
      <c r="AC10" s="141" t="s">
        <v>85</v>
      </c>
      <c r="AD10" s="91" t="s">
        <v>86</v>
      </c>
      <c r="AE10" s="77" t="s">
        <v>85</v>
      </c>
    </row>
    <row r="11" spans="1:32" s="7" customFormat="1" hidden="1" x14ac:dyDescent="0.3">
      <c r="J11" s="57"/>
      <c r="R11" s="142" t="s">
        <v>0</v>
      </c>
      <c r="S11" s="143" t="s">
        <v>0</v>
      </c>
      <c r="T11" s="142" t="s">
        <v>0</v>
      </c>
      <c r="U11" s="143" t="s">
        <v>0</v>
      </c>
      <c r="V11" s="142" t="s">
        <v>0</v>
      </c>
      <c r="W11" s="143" t="s">
        <v>0</v>
      </c>
      <c r="X11" s="142" t="s">
        <v>0</v>
      </c>
      <c r="Y11" s="143" t="s">
        <v>0</v>
      </c>
      <c r="Z11" s="142" t="s">
        <v>0</v>
      </c>
      <c r="AA11" s="143" t="s">
        <v>0</v>
      </c>
      <c r="AB11" s="142" t="s">
        <v>0</v>
      </c>
      <c r="AC11" s="143" t="s">
        <v>0</v>
      </c>
      <c r="AD11" s="78" t="s">
        <v>0</v>
      </c>
      <c r="AE11" s="81" t="s">
        <v>0</v>
      </c>
    </row>
    <row r="12" spans="1:32" s="7" customFormat="1" hidden="1" x14ac:dyDescent="0.3">
      <c r="B12" s="7" t="s">
        <v>9</v>
      </c>
      <c r="J12" s="57"/>
      <c r="M12" s="7" t="s">
        <v>16</v>
      </c>
      <c r="N12" s="7" t="s">
        <v>100</v>
      </c>
      <c r="O12" s="7" t="s">
        <v>3</v>
      </c>
      <c r="P12" s="7">
        <v>2019</v>
      </c>
      <c r="Q12" s="7" t="s">
        <v>4</v>
      </c>
      <c r="R12" s="144">
        <f>1/1.3</f>
        <v>0.76923076923076916</v>
      </c>
      <c r="S12" s="145">
        <f>1/1.327</f>
        <v>0.75357950263752826</v>
      </c>
      <c r="T12" s="144">
        <f>1/1.275</f>
        <v>0.78431372549019618</v>
      </c>
      <c r="U12" s="145">
        <f>1/1.341</f>
        <v>0.74571215510812827</v>
      </c>
      <c r="V12" s="144">
        <f>1/1.277</f>
        <v>0.78308535630383713</v>
      </c>
      <c r="W12" s="145">
        <f>1/1.254</f>
        <v>0.79744816586921852</v>
      </c>
      <c r="X12" s="144">
        <f>1/1.354</f>
        <v>0.73855243722304276</v>
      </c>
      <c r="Y12" s="146">
        <f>1/1.301</f>
        <v>0.76863950807071491</v>
      </c>
      <c r="Z12" s="147">
        <f>1/1.326</f>
        <v>0.75414781297134237</v>
      </c>
      <c r="AA12" s="146">
        <f>1/1.35</f>
        <v>0.7407407407407407</v>
      </c>
      <c r="AB12" s="148">
        <f>1/1.438</f>
        <v>0.69541029207232274</v>
      </c>
      <c r="AC12" s="146">
        <f>1/1.37</f>
        <v>0.72992700729927007</v>
      </c>
      <c r="AD12" s="122">
        <f>1/1.369</f>
        <v>0.73046018991964934</v>
      </c>
      <c r="AE12" s="85">
        <f>1/1.3973</f>
        <v>0.7156659271452086</v>
      </c>
      <c r="AF12" s="94"/>
    </row>
    <row r="13" spans="1:32" s="7" customFormat="1" hidden="1" x14ac:dyDescent="0.3">
      <c r="B13" s="7" t="s">
        <v>5</v>
      </c>
      <c r="J13" s="57"/>
      <c r="M13" s="7" t="s">
        <v>94</v>
      </c>
      <c r="N13" s="7" t="s">
        <v>18</v>
      </c>
      <c r="O13" s="7" t="s">
        <v>7</v>
      </c>
      <c r="P13" s="7">
        <v>2020</v>
      </c>
      <c r="Q13" s="7" t="s">
        <v>17</v>
      </c>
      <c r="R13" s="149">
        <v>1</v>
      </c>
      <c r="S13" s="150">
        <v>1</v>
      </c>
      <c r="T13" s="149">
        <v>1</v>
      </c>
      <c r="U13" s="150">
        <v>1</v>
      </c>
      <c r="V13" s="149">
        <v>1</v>
      </c>
      <c r="W13" s="150">
        <v>1</v>
      </c>
      <c r="X13" s="149">
        <v>1</v>
      </c>
      <c r="Y13" s="151">
        <v>1</v>
      </c>
      <c r="Z13" s="149">
        <v>1</v>
      </c>
      <c r="AA13" s="151">
        <v>1</v>
      </c>
      <c r="AB13" s="149">
        <v>1</v>
      </c>
      <c r="AC13" s="151">
        <v>1</v>
      </c>
      <c r="AD13" s="136">
        <v>1</v>
      </c>
      <c r="AE13" s="137">
        <v>1</v>
      </c>
    </row>
    <row r="14" spans="1:32" s="7" customFormat="1" hidden="1" x14ac:dyDescent="0.3">
      <c r="B14" s="7" t="s">
        <v>1</v>
      </c>
      <c r="J14" s="57"/>
      <c r="M14" s="7" t="s">
        <v>78</v>
      </c>
      <c r="P14" s="7">
        <v>2021</v>
      </c>
      <c r="R14" s="9"/>
      <c r="S14" s="9"/>
      <c r="T14" s="9"/>
      <c r="U14" s="9"/>
      <c r="V14" s="9"/>
      <c r="W14" s="9"/>
      <c r="X14" s="9"/>
      <c r="Y14" s="9"/>
      <c r="Z14" s="9"/>
      <c r="AA14" s="9"/>
      <c r="AB14" s="9"/>
      <c r="AC14" s="9"/>
      <c r="AD14" s="9"/>
    </row>
    <row r="15" spans="1:32" s="7" customFormat="1" hidden="1" x14ac:dyDescent="0.3">
      <c r="J15" s="57"/>
      <c r="P15" s="7">
        <v>2022</v>
      </c>
      <c r="R15" s="9"/>
      <c r="S15" s="9"/>
      <c r="T15" s="9"/>
      <c r="U15" s="9"/>
      <c r="V15" s="9"/>
      <c r="W15" s="9"/>
      <c r="X15" s="9"/>
      <c r="Y15" s="9"/>
      <c r="Z15" s="9"/>
      <c r="AA15" s="9"/>
      <c r="AB15" s="9"/>
      <c r="AC15" s="9"/>
      <c r="AD15" s="9"/>
    </row>
    <row r="16" spans="1:32" s="7" customFormat="1" hidden="1" x14ac:dyDescent="0.3">
      <c r="J16" s="57"/>
      <c r="P16" s="7">
        <v>2023</v>
      </c>
      <c r="R16" s="9"/>
      <c r="S16" s="9"/>
      <c r="T16" s="9"/>
      <c r="U16" s="9"/>
      <c r="V16" s="9"/>
      <c r="W16" s="9"/>
      <c r="X16" s="9"/>
      <c r="Y16" s="9"/>
      <c r="Z16" s="9"/>
      <c r="AA16" s="9"/>
      <c r="AB16" s="9"/>
      <c r="AC16" s="9"/>
      <c r="AD16" s="9"/>
    </row>
    <row r="17" spans="1:31" s="7" customFormat="1" hidden="1" x14ac:dyDescent="0.3">
      <c r="G17" s="58"/>
      <c r="J17" s="57"/>
      <c r="P17" s="7">
        <v>2024</v>
      </c>
    </row>
    <row r="18" spans="1:31" s="7" customFormat="1" hidden="1" x14ac:dyDescent="0.3">
      <c r="J18" s="96"/>
      <c r="K18" s="58"/>
      <c r="P18" s="7">
        <v>2025</v>
      </c>
    </row>
    <row r="19" spans="1:31" s="7" customFormat="1" hidden="1" x14ac:dyDescent="0.3">
      <c r="I19" s="9"/>
    </row>
    <row r="22" spans="1:31" x14ac:dyDescent="0.3">
      <c r="K22" s="99"/>
      <c r="P22" s="52" t="s">
        <v>136</v>
      </c>
    </row>
    <row r="23" spans="1:31" x14ac:dyDescent="0.3">
      <c r="AD23" s="61"/>
      <c r="AE23" s="61"/>
    </row>
    <row r="24" spans="1:31" x14ac:dyDescent="0.3">
      <c r="O24" s="30"/>
      <c r="AD24" s="61"/>
      <c r="AE24" s="61"/>
    </row>
    <row r="25" spans="1:31" x14ac:dyDescent="0.3">
      <c r="C25" s="139" t="s">
        <v>135</v>
      </c>
      <c r="Q25" s="52"/>
      <c r="AD25" s="61"/>
      <c r="AE25" s="61"/>
    </row>
    <row r="26" spans="1:31" x14ac:dyDescent="0.3">
      <c r="C26" s="2" t="s">
        <v>83</v>
      </c>
      <c r="AD26" s="61"/>
      <c r="AE26" s="61"/>
    </row>
    <row r="27" spans="1:31" x14ac:dyDescent="0.3">
      <c r="C27" s="2" t="s">
        <v>88</v>
      </c>
      <c r="AD27" s="61"/>
      <c r="AE27" s="61"/>
    </row>
    <row r="28" spans="1:31" x14ac:dyDescent="0.3">
      <c r="AD28" s="61"/>
      <c r="AE28" s="61"/>
    </row>
    <row r="29" spans="1:31" x14ac:dyDescent="0.3">
      <c r="AD29" s="61"/>
      <c r="AE29" s="61"/>
    </row>
    <row r="30" spans="1:31" ht="73.5" customHeight="1" x14ac:dyDescent="0.3">
      <c r="B30" s="25" t="s">
        <v>29</v>
      </c>
      <c r="C30" s="26" t="s">
        <v>118</v>
      </c>
      <c r="D30" s="25" t="s">
        <v>101</v>
      </c>
      <c r="E30" s="25" t="s">
        <v>33</v>
      </c>
      <c r="F30" s="25" t="s">
        <v>31</v>
      </c>
      <c r="G30" s="26" t="s">
        <v>32</v>
      </c>
      <c r="H30" s="26" t="s">
        <v>125</v>
      </c>
      <c r="I30" s="26" t="s">
        <v>45</v>
      </c>
      <c r="J30" s="26" t="s">
        <v>46</v>
      </c>
      <c r="K30" s="26" t="s">
        <v>47</v>
      </c>
      <c r="L30" s="26" t="s">
        <v>48</v>
      </c>
      <c r="M30" s="26" t="s">
        <v>49</v>
      </c>
      <c r="N30" s="26" t="s">
        <v>50</v>
      </c>
      <c r="O30" s="26" t="s">
        <v>51</v>
      </c>
      <c r="P30" s="26" t="s">
        <v>52</v>
      </c>
      <c r="Q30" s="26" t="s">
        <v>53</v>
      </c>
      <c r="T30" s="36"/>
      <c r="AD30" s="62"/>
      <c r="AE30" s="62"/>
    </row>
    <row r="31" spans="1:31" ht="21.75" customHeight="1" x14ac:dyDescent="0.3">
      <c r="A31" s="59"/>
      <c r="B31" s="180" t="s">
        <v>76</v>
      </c>
      <c r="C31" s="190" t="s">
        <v>100</v>
      </c>
      <c r="D31" s="87" t="s">
        <v>16</v>
      </c>
      <c r="E31" s="169">
        <v>123456</v>
      </c>
      <c r="F31" s="169">
        <v>2025</v>
      </c>
      <c r="G31" s="169" t="s">
        <v>4</v>
      </c>
      <c r="H31" s="176" t="s">
        <v>7</v>
      </c>
      <c r="I31" s="188">
        <v>44270</v>
      </c>
      <c r="J31" s="69">
        <v>15750</v>
      </c>
      <c r="K31" s="69">
        <v>18000</v>
      </c>
      <c r="L31" s="69">
        <v>250</v>
      </c>
      <c r="M31" s="69">
        <v>125</v>
      </c>
      <c r="N31" s="69">
        <v>0</v>
      </c>
      <c r="O31" s="69">
        <v>0</v>
      </c>
      <c r="P31" s="69">
        <v>6500</v>
      </c>
      <c r="Q31" s="70">
        <v>5000</v>
      </c>
      <c r="T31" s="36"/>
    </row>
    <row r="32" spans="1:31" ht="14.4" hidden="1" customHeight="1" x14ac:dyDescent="0.3">
      <c r="A32" s="60"/>
      <c r="B32" s="181"/>
      <c r="C32" s="191"/>
      <c r="D32" s="88"/>
      <c r="E32" s="170"/>
      <c r="F32" s="170"/>
      <c r="G32" s="170"/>
      <c r="H32" s="177"/>
      <c r="I32" s="189"/>
      <c r="J32" s="113">
        <f>IF(AND(C31=$N$12,F31=$P$12,G31=$Q$12),J31*$R$12,IF(AND(C31=$N$12,F31=$P$13,G31=$Q$12),J31*$R$12,IF(AND(C31=$N$12,F31=$P$14,G31=$Q$12),J31*$T$12,IF(AND(C31=$N$12,F31=$P$15,G31=$Q$12),J31*$V$12,IF(AND(C31=$N$12,F31=$P$16,G31=$Q$12),J31*$X$12,IF(AND(C31=$N$12,F31=$P$17,G31=$Q$12),J31*$Z$12,IF(AND(C31=$N$12,F31=$P$18,G31=$Q$12),J31*$AB$12,IF(AND(C31=$N$12,F31=$P$12,G31=$Q$13),J31*#REF!,IF(AND(C31=$N$12,F31=$P$13,G31=$Q$13),J31*$R$13,IF(AND(C31=$N$12,F31=$P$14,G31=$Q$13),J31*$T$13,IF(AND(C31=$N$12,F31=$P$15,G31=$Q$13),J31*$V$13,IF(AND(C31=$N$12,F31=$P$16,G31=$Q$13),J31*$X$13,IF(AND(C31=$N$12,F31=$P$17,G31=$Q$13),J31*$Z$13,IF(AND(C31=$N$12,F31=$P$18,G31=$Q$13),J31*$AB$13,"N/A"))))))))))))))</f>
        <v>10952.712100139082</v>
      </c>
      <c r="K32" s="113">
        <f>IF(AND(C31=$N$12,F31=$P$12,G31=$Q$12),K31*$R$12,IF(AND(C31=$N$12,F31=$P$13,G31=$Q$12),K31*$T$12,IF(AND(C31=$N$12,F31=$P$14,G31=$Q$12),K31*$V$12,IF(AND(C31=$N$12,F31=$P$15,G31=$Q$12),K31*$X$12,IF(AND(C31=$N$12,F31=$P$16,G31=$Q$12),K31*$Z$12,IF(AND(C31=$N$12,F31=$P$17,G31=$Q$12),K31*$AB$12,IF(AND(C31=$N$12,F31=$P$18,G31=$Q$12),K31*$AD$12,IF(AND(C31=$N$12,F31=$P$12,G31=$Q$13),K31*$R$13,IF(AND(C31=$N$12,F31=$P$13,G31=$Q$13),K31*$T$13,IF(AND(C31=$N$12,F31=$P$14,G31=$Q$13),K31*$V$13,IF(AND(C31=$N$12,F31=$P$15,G31=$Q$13),K31*$X$13,IF(AND(C31=$N$12,F31=$P$16,G31=$Q$13),K31*$Z$13,IF(AND(C31=$N$12,F31=$P$17,G31=$Q$13),K31*$AB$13,IF(AND(C31=$N$12,F31=$P$18,G31=$Q$13),K31*$AD$13,"N/A"))))))))))))))</f>
        <v>13148.283418553689</v>
      </c>
      <c r="L32" s="113">
        <f>IF(AND(F31=$P$12,G31=$Q$12),L31*$S$12,IF(AND(F31=$P$13,G31=$Q$12),L31*$U$12,IF(AND(F31=$P$14,G31=$Q$12),L31*$W$12,IF(AND(F31=$P$15,G31=$Q$12),L31*$Y$12,IF(AND(F31=$P$16,G31=$Q$12),L31*$AA$12,IF(AND(F31=$P$17,G31=$Q$12),L31*$AC$12,IF(AND(F31=$P$18,G31=$Q$12),L31*$AE$12,IF(AND(F31=$P$12,G31=$Q$13),L31*$S$13,IF(AND(F31=$P$13,G31=$Q$13),L31*$U$13,IF(AND(F31=$P$14,G31=$Q$13),L31*$W$13,IF(AND(F31=$P$15,G31=$Q$13),L31*$Y$13,IF(AND(F31=$P$16,G31=$Q$13),L31*$AA$13,IF(AND(F31=$P$17,G31=$Q$13),L31*$AC$13,IF(AND(F31=$P$18,G31=$Q$13),L31*$AE$13,0))))))))))))))</f>
        <v>178.91648178630214</v>
      </c>
      <c r="M32" s="113">
        <f>IF(AND(F31=$P$12,G31=$Q$12),M31*$S$12,IF(AND(F31=$P$13,G31=$Q$12),M31*$U$12,IF(AND(F31=$P$14,G31=$Q$12),M31*$W$12,IF(AND(F31=$P$15,G31=$Q$12),M31*$Y$12,IF(AND(F31=$P$16,G31=$Q$12),M31*$AA$12,IF(AND(F31=$P$17,G31=$Q$12),M31*$AC$12,IF(AND(F31=$P$18,G31=$Q$12),M31*$AE$12,IF(AND(F31=$P$12,G31=$Q$13),M31*$S$13,IF(AND(F31=$P$13,G31=$Q$13),M31*$U$13,IF(AND(F31=$P$14,G31=$Q$13),M31*$W$13,IF(AND(F31=$P$15,G31=$Q$13),M31*$Y$13,IF(AND(F31=$P$16,G31=$Q$13),M31*$AA$13,IF(AND(F31=$P$17,G31=$Q$13),M31*$AC$13,IF(AND(F31=$P$18,G31=$Q$13),M31*$AE$13,0))))))))))))))</f>
        <v>89.458240893151071</v>
      </c>
      <c r="N32" s="113">
        <f>IF(AND(F31=$P$12,G31=$Q$12),N31*$S$12,IF(AND(F31=$P$13,G31=$Q$12),N31*$U$12,IF(AND(F31=$P$14,G31=$Q$12),N31*$W$12,IF(AND(F31=$P$15,G31=$Q$12),N31*$Y$12,IF(AND(F31=$P$16,G31=$Q$12),N31*$AA$12,IF(AND(F31=$P$17,G31=$Q$12),N31*$AC$12,IF(AND(F31=$P$18,G31=$Q$12),N31*$AE$12,IF(AND(F31=$P$12,G31=$Q$13),N31*$S$13,IF(AND(F31=$P$13,G31=$Q$13),N31*$U$13,IF(AND(F31=$P$14,G31=$Q$13),N31*$W$13,IF(AND(F31=$P$15,G31=$Q$13),N31*$Y$13,IF(AND(F31=$P$16,G31=$Q$13),N31*$AA$13,IF(AND(F31=$P$17,G31=$Q$13),N31*$AC$13,IF(AND(F31=$P$18,G31=$Q$13),N31*$AE$13,0))))))))))))))</f>
        <v>0</v>
      </c>
      <c r="O32" s="113" t="str">
        <f>IF(AND(C31=$N$13,F31=$P$12,G31=$Q$12),O31*$S$12,IF(AND(C31=$N$13,F31=$P$13,G31=$Q$12),O31*$U$12,IF(AND(C31=$N$13,F31=$P$14,G31=$Q$12),O31*$W$12,IF(AND(C31=$N$13,F31=$P$15,G31=$Q$12),O31*$Y$12,IF(AND(C31=$N$13,F31=$P$16,G31=$Q$12),O31*$AA$12,IF(AND(C31=$N$13,F31=$P$17,G31=$Q$12),O31*$AC$12,IF(AND(C31=$N$13,F31=$P$18,G31=$Q$12),O31*$AE$12,IF(AND(C31=$N$13,F31=$P$12,G31=$Q$13),O31*$S$13,IF(AND(C31=$N$13,F31=$P$13,G31=$Q$13),O31*$U$13,IF(AND(C31=$N$13,F31=$P$14,G31=$Q$13),O31*$W$13,IF(AND(C31=$N$13,F31=$P$15,G31=$Q$13),O31*$Y$13,IF(AND(C31=$N$13,F31=$P$16,G31=$Q$13),O31*$AA$13,IF(AND(C31=$N$13,F31=$P$17,G31=$Q$13),O31*$AC$13,IF(AND(C31=$N$13,F31=$P$18,G31=$Q$13),O31*$AE$13,"N/A"))))))))))))))</f>
        <v>N/A</v>
      </c>
      <c r="P32" s="113">
        <f>IF(AND(C31=$N$12,F31=$P$12,G31=$Q$12),P31*$S$12,IF(AND(C31=$N$12,F31=$P$13,G31=$Q$12),P31*$U$12,IF(AND(C31=$N$12,F31=$P$14,G31=$Q$12),P31*$W$12,IF(AND(C31=$N$12,F31=$P$15,G31=$Q$12),P31*$Y$12,IF(AND(C31=$N$12,F31=$P$16,G31=$Q$12),P31*$AA$12,IF(AND(C31=$N$12,F31=$P$17,G31=$Q$12),P31*$AC$12,IF(AND(C31=$N$12,F31=$P$18,G31=$Q$12),P31*$AE$12,IF(AND(C31=$N$12,F31=$P$12,G31=$Q$13),P31*$S$13,IF(AND(C31=$N$12,F31=$P$13,G31=$Q$13),P31*$U$13,IF(AND(C31=$N$12,F31=$P$14,G31=$Q$13),P31*$W$13,IF(AND(C31=$N$12,F31=$P$15,G31=$Q$13),P31*$Y$13,IF(AND(C31=$N$12,F31=$P$16,G31=$Q$13),P31*$AA$13,IF(AND(C31=$N$12,F31=$P$17,G31=$Q$13),P31*$AC$13,IF(AND(C31=$N$12,F31=$P$18,G31=$Q$13),P31*$AE$13,"N/A"))))))))))))))</f>
        <v>4651.8285264438555</v>
      </c>
      <c r="Q32" s="116" t="str">
        <f>IF(AND(D31=$N$12,G31=$P$12,H31=$Q$12),Q31*$S$12,IF(AND(D31=$N$12,G31=$P$13,H31=$Q$12),Q31*$U$12,IF(AND(D31=$N$12,G31=$P$14,H31=$Q$12),Q31*$W$12,IF(AND(D31=$N$12,G31=$P$15,H31=$Q$12),Q31*$Y$12,IF(AND(D31=$N$12,G31=$P$16,H31=$Q$12),Q31*$AA$12,IF(AND(D31=$N$12,G31=$P$17,H31=$Q$12),Q31*$AC$12,IF(AND(D31=$N$12,G31=$P$18,H31=$Q$12),Q31*$AE$12,IF(AND(D31=$N$12,G31=$P$12,H31=$Q$13),Q31*$S$13,IF(AND(D31=$N$12,G31=$P$13,H31=$Q$13),Q31*$U$13,IF(AND(D31=$N$12,G31=$P$14,H31=$Q$13),Q31*$W$13,IF(AND(D31=$N$12,G31=$P$15,H31=$Q$13),Q31*$Y$13,IF(AND(D31=$N$12,G31=$P$16,H31=$Q$13),Q31*$AA$13,IF(AND(D31=$N$12,G31=$P$17,H31=$Q$13),Q31*$AC$13,IF(AND(D31=$N$12,G31=$P$18,H31=$Q$13),Q31*$AE$13,"N/A"))))))))))))))</f>
        <v>N/A</v>
      </c>
      <c r="T32" s="36"/>
    </row>
    <row r="33" spans="1:18" x14ac:dyDescent="0.3">
      <c r="A33" s="163">
        <v>1</v>
      </c>
      <c r="B33" s="163"/>
      <c r="C33" s="165"/>
      <c r="D33" s="152"/>
      <c r="E33" s="152"/>
      <c r="F33" s="152"/>
      <c r="G33" s="152"/>
      <c r="H33" s="152"/>
      <c r="I33" s="187"/>
      <c r="J33" s="127"/>
      <c r="K33" s="127"/>
      <c r="L33" s="127"/>
      <c r="M33" s="127"/>
      <c r="N33" s="127"/>
      <c r="O33" s="127"/>
      <c r="P33" s="127"/>
      <c r="Q33" s="128"/>
    </row>
    <row r="34" spans="1:18" ht="14.4" hidden="1" customHeight="1" x14ac:dyDescent="0.3">
      <c r="A34" s="164"/>
      <c r="B34" s="164"/>
      <c r="C34" s="166"/>
      <c r="D34" s="153"/>
      <c r="E34" s="153"/>
      <c r="F34" s="153"/>
      <c r="G34" s="153"/>
      <c r="H34" s="153"/>
      <c r="I34" s="153"/>
      <c r="J34" s="40" t="str">
        <f>IF(AND(C33=$N$12,F33=$P$12,G33=$Q$12),J33*$R$12,IF(AND(C33=$N$12,F33=$P$13,G33=$Q$12),J33*$R$12,IF(AND(C33=$N$12,F33=$P$14,G33=$Q$12),J33*$T$12,IF(AND(C33=$N$12,F33=$P$15,G33=$Q$12),J33*$V$12,IF(AND(C33=$N$12,F33=$P$16,G33=$Q$12),J33*$X$12,IF(AND(C33=$N$12,F33=$P$17,G33=$Q$12),J33*$Z$12,IF(AND(C33=$N$12,F33=$P$18,G33=$Q$12),J33*$AB$12,IF(AND(C33=$N$12,F33=$P$12,G33=$Q$13),J33*#REF!,IF(AND(C33=$N$12,F33=$P$13,G33=$Q$13),J33*$R$13,IF(AND(C33=$N$12,F33=$P$14,G33=$Q$13),J33*$T$13,IF(AND(C33=$N$12,F33=$P$15,G33=$Q$13),J33*$V$13,IF(AND(C33=$N$12,F33=$P$16,G33=$Q$13),J33*$X$13,IF(AND(C33=$N$12,F33=$P$17,G33=$Q$13),J33*$Z$13,IF(AND(C33=$N$12,F33=$P$18,G33=$Q$13),J33*$AB$13,"N/A"))))))))))))))</f>
        <v>N/A</v>
      </c>
      <c r="K34" s="40" t="str">
        <f>IF(AND(C33=$N$12,F33=$P$12,G33=$Q$12),K33*$R$12,IF(AND(C33=$N$12,F33=$P$13,G33=$Q$12),K33*$T$12,IF(AND(C33=$N$12,F33=$P$14,G33=$Q$12),K33*$V$12,IF(AND(C33=$N$12,F33=$P$15,G33=$Q$12),K33*$X$12,IF(AND(C33=$N$12,F33=$P$16,G33=$Q$12),K33*$Z$12,IF(AND(C33=$N$12,F33=$P$17,G33=$Q$12),K33*$AB$12,IF(AND(C33=$N$12,F33=$P$18,G33=$Q$12),K33*$AD$12,IF(AND(C33=$N$12,F33=$P$12,G33=$Q$13),K33*$R$13,IF(AND(C33=$N$12,F33=$P$13,G33=$Q$13),K33*$T$13,IF(AND(C33=$N$12,F33=$P$14,G33=$Q$13),K33*$V$13,IF(AND(C33=$N$12,F33=$P$15,G33=$Q$13),K33*$X$13,IF(AND(C33=$N$12,F33=$P$16,G33=$Q$13),K33*$Z$13,IF(AND(C33=$N$12,F33=$P$17,G33=$Q$13),K33*$AB$13,IF(AND(C33=$N$12,F33=$P$18,G33=$Q$13),K33*$AD$13,"N/A"))))))))))))))</f>
        <v>N/A</v>
      </c>
      <c r="L34" s="40">
        <f>IF(AND(F33=$P$12,G33=$Q$12),L33*$S$12,IF(AND(F33=$P$13,G33=$Q$12),L33*$U$12,IF(AND(F33=$P$14,G33=$Q$12),L33*$W$12,IF(AND(F33=$P$15,G33=$Q$12),L33*$Y$12,IF(AND(F33=$P$16,G33=$Q$12),L33*$AA$12,IF(AND(F33=$P$17,G33=$Q$12),L33*$AC$12,IF(AND(F33=$P$18,G33=$Q$12),L33*$AE$12,IF(AND(F33=$P$12,G33=$Q$13),L33*$S$13,IF(AND(F33=$P$13,G33=$Q$13),L33*$U$13,IF(AND(F33=$P$14,G33=$Q$13),L33*$W$13,IF(AND(F33=$P$15,G33=$Q$13),L33*$Y$13,IF(AND(F33=$P$16,G33=$Q$13),L33*$AA$13,IF(AND(F33=$P$17,G33=$Q$13),L33*$AC$13,IF(AND(F33=$P$18,G33=$Q$13),L33*$AE$13,0))))))))))))))</f>
        <v>0</v>
      </c>
      <c r="M34" s="40">
        <f>IF(AND(F33=$P$12,G33=$Q$12),M33*$S$12,IF(AND(F33=$P$13,G33=$Q$12),M33*$U$12,IF(AND(F33=$P$14,G33=$Q$12),M33*$W$12,IF(AND(F33=$P$15,G33=$Q$12),M33*$Y$12,IF(AND(F33=$P$16,G33=$Q$12),M33*$AA$12,IF(AND(F33=$P$17,G33=$Q$12),M33*$AC$12,IF(AND(F33=$P$18,G33=$Q$12),M33*$AE$12,IF(AND(F33=$P$12,G33=$Q$13),M33*$S$13,IF(AND(F33=$P$13,G33=$Q$13),M33*$U$13,IF(AND(F33=$P$14,G33=$Q$13),M33*$W$13,IF(AND(F33=$P$15,G33=$Q$13),M33*$Y$13,IF(AND(F33=$P$16,G33=$Q$13),M33*$AA$13,IF(AND(F33=$P$17,G33=$Q$13),M33*$AC$13,IF(AND(F33=$P$18,G33=$Q$13),M33*$AE$13,0))))))))))))))</f>
        <v>0</v>
      </c>
      <c r="N34" s="40">
        <f>IF(AND(F33=$P$12,G33=$Q$12),N33*$S$12,IF(AND(F33=$P$13,G33=$Q$12),N33*$U$12,IF(AND(F33=$P$14,G33=$Q$12),N33*$W$12,IF(AND(F33=$P$15,G33=$Q$12),N33*$Y$12,IF(AND(F33=$P$16,G33=$Q$12),N33*$AA$12,IF(AND(F33=$P$17,G33=$Q$12),N33*$AC$12,IF(AND(F33=$P$18,G33=$Q$12),N33*$AE$12,IF(AND(F33=$P$12,G33=$Q$13),N33*$S$13,IF(AND(F33=$P$13,G33=$Q$13),N33*$U$13,IF(AND(F33=$P$14,G33=$Q$13),N33*$W$13,IF(AND(F33=$P$15,G33=$Q$13),N33*$Y$13,IF(AND(F33=$P$16,G33=$Q$13),N33*$AA$13,IF(AND(F33=$P$17,G33=$Q$13),N33*$AC$13,IF(AND(F33=$P$18,G33=$Q$13),N33*$AE$13,0))))))))))))))</f>
        <v>0</v>
      </c>
      <c r="O34" s="40" t="str">
        <f>IF(AND(C33=$N$13,F33=$P$12,G33=$Q$12),O33*$S$12,IF(AND(C33=$N$13,F33=$P$13,G33=$Q$12),O33*$U$12,IF(AND(C33=$N$13,F33=$P$14,G33=$Q$12),O33*$W$12,IF(AND(C33=$N$13,F33=$P$15,G33=$Q$12),O33*$Y$12,IF(AND(C33=$N$13,F33=$P$16,G33=$Q$12),O33*$AA$12,IF(AND(C33=$N$13,F33=$P$17,G33=$Q$12),O33*$AC$12,IF(AND(C33=$N$13,F33=$P$18,G33=$Q$12),O33*$AE$12,IF(AND(C33=$N$13,F33=$P$12,G33=$Q$13),O33*$S$13,IF(AND(C33=$N$13,F33=$P$13,G33=$Q$13),O33*$U$13,IF(AND(C33=$N$13,F33=$P$14,G33=$Q$13),O33*$W$13,IF(AND(C33=$N$13,F33=$P$15,G33=$Q$13),O33*$Y$13,IF(AND(C33=$N$13,F33=$P$16,G33=$Q$13),O33*$AA$13,IF(AND(C33=$N$13,F33=$P$17,G33=$Q$13),O33*$AC$13,IF(AND(C33=$N$13,F33=$P$18,G33=$Q$13),O33*$AE$13,"N/A"))))))))))))))</f>
        <v>N/A</v>
      </c>
      <c r="P34" s="40" t="str">
        <f>IF(AND(C33=$N$12,F33=$P$12,G33=$Q$12),P33*$S$12,IF(AND(C33=$N$12,F33=$P$13,G33=$Q$12),P33*$U$12,IF(AND(C33=$N$12,F33=$P$14,G33=$Q$12),P33*$W$12,IF(AND(C33=$N$12,F33=$P$15,G33=$Q$12),P33*$Y$12,IF(AND(C33=$N$12,F33=$P$16,G33=$Q$12),P33*$AA$12,IF(AND(C33=$N$12,F33=$P$17,G33=$Q$12),P33*$AC$12,IF(AND(C33=$N$12,F33=$P$18,G33=$Q$12),P33*$AE$12,IF(AND(C33=$N$12,F33=$P$12,G33=$Q$13),P33*$S$13,IF(AND(C33=$N$12,F33=$P$13,G33=$Q$13),P33*$U$13,IF(AND(C33=$N$12,F33=$P$14,G33=$Q$13),P33*$W$13,IF(AND(C33=$N$12,F33=$P$15,G33=$Q$13),P33*$Y$13,IF(AND(C33=$N$12,F33=$P$16,G33=$Q$13),P33*$AA$13,IF(AND(C33=$N$12,F33=$P$17,G33=$Q$13),P33*$AC$13,IF(AND(C33=$N$12,F33=$P$18,G33=$Q$13),P33*$AE$13,"N/A"))))))))))))))</f>
        <v>N/A</v>
      </c>
      <c r="Q34" s="115" t="str">
        <f>IF(AND(C33=$N$12,F33=$P$12,G33=$Q$12),Q33*$S$12,IF(AND(C33=$N$12,F33=$P$13,G33=$Q$12),Q33*$U$12,IF(AND(C33=$N$12,F33=$P$14,G33=$Q$12),Q33*$W$12,IF(AND(C33=$N$12,F33=$P$15,G33=$Q$12),Q33*$Y$12,IF(AND(C33=$N$12,F33=$P$16,G33=$Q$12),Q33*$AA$12,IF(AND(C33=$N$12,F33=$P$17,G33=$Q$12),Q33*$AC$12,IF(AND(C33=$N$12,F33=$P$18,G33=$Q$12),Q33*$AE$12,IF(AND(C33=$N$12,F33=$P$12,G33=$Q$13),Q33*$S$13,IF(AND(C33=$N$12,F33=$P$13,G33=$Q$13),Q33*$U$13,IF(AND(C33=$N$12,F33=$P$14,G33=$Q$13),Q33*$W$13,IF(AND(C33=$N$12,F33=$P$15,G33=$Q$13),Q33*$Y$13,IF(AND(C33=$N$12,F33=$P$16,G33=$Q$13),Q33*$AA$13,IF(AND(C33=$N$12,F33=$P$17,G33=$Q$13),Q33*$AC$13,IF(AND(C33=$N$12,F33=$P$18,G33=$Q$13),Q33*$AE$13,"N/A"))))))))))))))</f>
        <v>N/A</v>
      </c>
    </row>
    <row r="35" spans="1:18" x14ac:dyDescent="0.3">
      <c r="A35" s="154">
        <v>2</v>
      </c>
      <c r="B35" s="163"/>
      <c r="C35" s="165"/>
      <c r="D35" s="152"/>
      <c r="E35" s="152"/>
      <c r="F35" s="152"/>
      <c r="G35" s="152"/>
      <c r="H35" s="152"/>
      <c r="I35" s="152"/>
      <c r="J35" s="127"/>
      <c r="K35" s="127"/>
      <c r="L35" s="127"/>
      <c r="M35" s="127"/>
      <c r="N35" s="127"/>
      <c r="O35" s="127"/>
      <c r="P35" s="127"/>
      <c r="Q35" s="128"/>
    </row>
    <row r="36" spans="1:18" ht="14.4" hidden="1" customHeight="1" x14ac:dyDescent="0.3">
      <c r="A36" s="155"/>
      <c r="B36" s="164"/>
      <c r="C36" s="166"/>
      <c r="D36" s="153"/>
      <c r="E36" s="153"/>
      <c r="F36" s="153"/>
      <c r="G36" s="153"/>
      <c r="H36" s="153"/>
      <c r="I36" s="153"/>
      <c r="J36" s="40" t="str">
        <f>IF(AND(C35=$N$12,F35=$P$12,G35=$Q$12),J35*$R$12,IF(AND(C35=$N$12,F35=$P$13,G35=$Q$12),J35*$R$12,IF(AND(C35=$N$12,F35=$P$14,G35=$Q$12),J35*$T$12,IF(AND(C35=$N$12,F35=$P$15,G35=$Q$12),J35*$V$12,IF(AND(C35=$N$12,F35=$P$16,G35=$Q$12),J35*$X$12,IF(AND(C35=$N$12,F35=$P$17,G35=$Q$12),J35*$Z$12,IF(AND(C35=$N$12,F35=$P$18,G35=$Q$12),J35*$AB$12,IF(AND(C35=$N$12,F35=$P$12,G35=$Q$13),J35*#REF!,IF(AND(C35=$N$12,F35=$P$13,G35=$Q$13),J35*$R$13,IF(AND(C35=$N$12,F35=$P$14,G35=$Q$13),J35*$T$13,IF(AND(C35=$N$12,F35=$P$15,G35=$Q$13),J35*$V$13,IF(AND(C35=$N$12,F35=$P$16,G35=$Q$13),J35*$X$13,IF(AND(C35=$N$12,F35=$P$17,G35=$Q$13),J35*$Z$13,IF(AND(C35=$N$12,F35=$P$18,G35=$Q$13),J35*$AB$13,"N/A"))))))))))))))</f>
        <v>N/A</v>
      </c>
      <c r="K36" s="40" t="str">
        <f>IF(AND(C35=$N$12,F35=$P$12,G35=$Q$12),K35*$R$12,IF(AND(C35=$N$12,F35=$P$13,G35=$Q$12),K35*$T$12,IF(AND(C35=$N$12,F35=$P$14,G35=$Q$12),K35*$V$12,IF(AND(C35=$N$12,F35=$P$15,G35=$Q$12),K35*$X$12,IF(AND(C35=$N$12,F35=$P$16,G35=$Q$12),K35*$Z$12,IF(AND(C35=$N$12,F35=$P$17,G35=$Q$12),K35*$AB$12,IF(AND(C35=$N$12,F35=$P$18,G35=$Q$12),K35*$AD$12,IF(AND(C35=$N$12,F35=$P$12,G35=$Q$13),K35*$R$13,IF(AND(C35=$N$12,F35=$P$13,G35=$Q$13),K35*$T$13,IF(AND(C35=$N$12,F35=$P$14,G35=$Q$13),K35*$V$13,IF(AND(C35=$N$12,F35=$P$15,G35=$Q$13),K35*$X$13,IF(AND(C35=$N$12,F35=$P$16,G35=$Q$13),K35*$Z$13,IF(AND(C35=$N$12,F35=$P$17,G35=$Q$13),K35*$AB$13,IF(AND(C35=$N$12,F35=$P$18,G35=$Q$13),K35*$AD$13,"N/A"))))))))))))))</f>
        <v>N/A</v>
      </c>
      <c r="L36" s="40">
        <f>IF(AND(F35=$P$12,G35=$Q$12),L35*$S$12,IF(AND(F35=$P$13,G35=$Q$12),L35*$U$12,IF(AND(F35=$P$14,G35=$Q$12),L35*$W$12,IF(AND(F35=$P$15,G35=$Q$12),L35*$Y$12,IF(AND(F35=$P$16,G35=$Q$12),L35*$AA$12,IF(AND(F35=$P$17,G35=$Q$12),L35*$AC$12,IF(AND(F35=$P$18,G35=$Q$12),L35*$AE$12,IF(AND(F35=$P$12,G35=$Q$13),L35*$S$13,IF(AND(F35=$P$13,G35=$Q$13),L35*$U$13,IF(AND(F35=$P$14,G35=$Q$13),L35*$W$13,IF(AND(F35=$P$15,G35=$Q$13),L35*$Y$13,IF(AND(F35=$P$16,G35=$Q$13),L35*$AA$13,IF(AND(F35=$P$17,G35=$Q$13),L35*$AC$13,IF(AND(F35=$P$18,G35=$Q$13),L35*$AE$13,0))))))))))))))</f>
        <v>0</v>
      </c>
      <c r="M36" s="40">
        <f>IF(AND(F35=$P$12,G35=$Q$12),M35*$S$12,IF(AND(F35=$P$13,G35=$Q$12),M35*$U$12,IF(AND(F35=$P$14,G35=$Q$12),M35*$W$12,IF(AND(F35=$P$15,G35=$Q$12),M35*$Y$12,IF(AND(F35=$P$16,G35=$Q$12),M35*$AA$12,IF(AND(F35=$P$17,G35=$Q$12),M35*$AC$12,IF(AND(F35=$P$18,G35=$Q$12),M35*$AE$12,IF(AND(F35=$P$12,G35=$Q$13),M35*$S$13,IF(AND(F35=$P$13,G35=$Q$13),M35*$U$13,IF(AND(F35=$P$14,G35=$Q$13),M35*$W$13,IF(AND(F35=$P$15,G35=$Q$13),M35*$Y$13,IF(AND(F35=$P$16,G35=$Q$13),M35*$AA$13,IF(AND(F35=$P$17,G35=$Q$13),M35*$AC$13,IF(AND(F35=$P$18,G35=$Q$13),M35*$AE$13,0))))))))))))))</f>
        <v>0</v>
      </c>
      <c r="N36" s="40">
        <f>IF(AND(F35=$P$12,G35=$Q$12),N35*$S$12,IF(AND(F35=$P$13,G35=$Q$12),N35*$U$12,IF(AND(F35=$P$14,G35=$Q$12),N35*$W$12,IF(AND(F35=$P$15,G35=$Q$12),N35*$Y$12,IF(AND(F35=$P$16,G35=$Q$12),N35*$AA$12,IF(AND(F35=$P$17,G35=$Q$12),N35*$AC$12,IF(AND(F35=$P$18,G35=$Q$12),N35*$AE$12,IF(AND(F35=$P$12,G35=$Q$13),N35*$S$13,IF(AND(F35=$P$13,G35=$Q$13),N35*$U$13,IF(AND(F35=$P$14,G35=$Q$13),N35*$W$13,IF(AND(F35=$P$15,G35=$Q$13),N35*$Y$13,IF(AND(F35=$P$16,G35=$Q$13),N35*$AA$13,IF(AND(F35=$P$17,G35=$Q$13),N35*$AC$13,IF(AND(F35=$P$18,G35=$Q$13),N35*$AE$13,0))))))))))))))</f>
        <v>0</v>
      </c>
      <c r="O36" s="40" t="str">
        <f>IF(AND(C35=$N$13,F35=$P$12,G35=$Q$12),O35*$S$12,IF(AND(C35=$N$13,F35=$P$13,G35=$Q$12),O35*$U$12,IF(AND(C35=$N$13,F35=$P$14,G35=$Q$12),O35*$W$12,IF(AND(C35=$N$13,F35=$P$15,G35=$Q$12),O35*$Y$12,IF(AND(C35=$N$13,F35=$P$16,G35=$Q$12),O35*$AA$12,IF(AND(C35=$N$13,F35=$P$17,G35=$Q$12),O35*$AC$12,IF(AND(C35=$N$13,F35=$P$18,G35=$Q$12),O35*$AE$12,IF(AND(C35=$N$13,F35=$P$12,G35=$Q$13),O35*$S$13,IF(AND(C35=$N$13,F35=$P$13,G35=$Q$13),O35*$U$13,IF(AND(C35=$N$13,F35=$P$14,G35=$Q$13),O35*$W$13,IF(AND(C35=$N$13,F35=$P$15,G35=$Q$13),O35*$Y$13,IF(AND(C35=$N$13,F35=$P$16,G35=$Q$13),O35*$AA$13,IF(AND(C35=$N$13,F35=$P$17,G35=$Q$13),O35*$AC$13,IF(AND(C35=$N$13,F35=$P$18,G35=$Q$13),O35*$AE$13,"N/A"))))))))))))))</f>
        <v>N/A</v>
      </c>
      <c r="P36" s="40" t="str">
        <f>IF(AND(C35=$N$12,F35=$P$12,G35=$Q$12),P35*$S$12,IF(AND(C35=$N$12,F35=$P$13,G35=$Q$12),P35*$U$12,IF(AND(C35=$N$12,F35=$P$14,G35=$Q$12),P35*$W$12,IF(AND(C35=$N$12,F35=$P$15,G35=$Q$12),P35*$Y$12,IF(AND(C35=$N$12,F35=$P$16,G35=$Q$12),P35*$AA$12,IF(AND(C35=$N$12,F35=$P$17,G35=$Q$12),P35*$AC$12,IF(AND(C35=$N$12,F35=$P$18,G35=$Q$12),P35*$AE$12,IF(AND(C35=$N$12,F35=$P$12,G35=$Q$13),P35*$S$13,IF(AND(C35=$N$12,F35=$P$13,G35=$Q$13),P35*$U$13,IF(AND(C35=$N$12,F35=$P$14,G35=$Q$13),P35*$W$13,IF(AND(C35=$N$12,F35=$P$15,G35=$Q$13),P35*$Y$13,IF(AND(C35=$N$12,F35=$P$16,G35=$Q$13),P35*$AA$13,IF(AND(C35=$N$12,F35=$P$17,G35=$Q$13),P35*$AC$13,IF(AND(C35=$N$12,F35=$P$18,G35=$Q$13),P35*$AE$13,"N/A"))))))))))))))</f>
        <v>N/A</v>
      </c>
      <c r="Q36" s="115" t="str">
        <f>IF(AND(C35=$N$12,F35=$P$12,G35=$Q$12),Q35*$S$12,IF(AND(C35=$N$12,F35=$P$13,G35=$Q$12),Q35*$U$12,IF(AND(C35=$N$12,F35=$P$14,G35=$Q$12),Q35*$W$12,IF(AND(C35=$N$12,F35=$P$15,G35=$Q$12),Q35*$Y$12,IF(AND(C35=$N$12,F35=$P$16,G35=$Q$12),Q35*$AA$12,IF(AND(C35=$N$12,F35=$P$17,G35=$Q$12),Q35*$AC$12,IF(AND(C35=$N$12,F35=$P$18,G35=$Q$12),Q35*$AE$12,IF(AND(C35=$N$12,F35=$P$12,G35=$Q$13),Q35*$S$13,IF(AND(C35=$N$12,F35=$P$13,G35=$Q$13),Q35*$U$13,IF(AND(C35=$N$12,F35=$P$14,G35=$Q$13),Q35*$W$13,IF(AND(C35=$N$12,F35=$P$15,G35=$Q$13),Q35*$Y$13,IF(AND(C35=$N$12,F35=$P$16,G35=$Q$13),Q35*$AA$13,IF(AND(C35=$N$12,F35=$P$17,G35=$Q$13),Q35*$AC$13,IF(AND(C35=$N$12,F35=$P$18,G35=$Q$13),Q35*$AE$13,"N/A"))))))))))))))</f>
        <v>N/A</v>
      </c>
    </row>
    <row r="37" spans="1:18" x14ac:dyDescent="0.3">
      <c r="A37" s="154">
        <v>3</v>
      </c>
      <c r="B37" s="163"/>
      <c r="C37" s="165"/>
      <c r="D37" s="152"/>
      <c r="E37" s="152"/>
      <c r="F37" s="152"/>
      <c r="G37" s="152"/>
      <c r="H37" s="152"/>
      <c r="I37" s="152"/>
      <c r="J37" s="39"/>
      <c r="K37" s="39"/>
      <c r="L37" s="39"/>
      <c r="M37" s="39"/>
      <c r="N37" s="39"/>
      <c r="O37" s="39"/>
      <c r="P37" s="39"/>
      <c r="Q37" s="126"/>
    </row>
    <row r="38" spans="1:18" ht="14.4" hidden="1" customHeight="1" x14ac:dyDescent="0.3">
      <c r="A38" s="155"/>
      <c r="B38" s="164"/>
      <c r="C38" s="166"/>
      <c r="D38" s="153"/>
      <c r="E38" s="153"/>
      <c r="F38" s="153"/>
      <c r="G38" s="153"/>
      <c r="H38" s="153"/>
      <c r="I38" s="160"/>
      <c r="J38" s="100" t="str">
        <f>IF(AND(C37=$N$12,F37=$P$12,G37=$Q$12),J37*$R$12,IF(AND(C37=$N$12,F37=$P$13,G37=$Q$12),J37*$R$12,IF(AND(C37=$N$12,F37=$P$14,G37=$Q$12),J37*$T$12,IF(AND(C37=$N$12,F37=$P$15,G37=$Q$12),J37*$V$12,IF(AND(C37=$N$12,F37=$P$16,G37=$Q$12),J37*$X$12,IF(AND(C37=$N$12,F37=$P$17,G37=$Q$12),J37*$Z$12,IF(AND(C37=$N$12,F37=$P$18,G37=$Q$12),J37*$AB$12,IF(AND(C37=$N$12,F37=$P$12,G37=$Q$13),J37*#REF!,IF(AND(C37=$N$12,F37=$P$13,G37=$Q$13),J37*$R$13,IF(AND(C37=$N$12,F37=$P$14,G37=$Q$13),J37*$T$13,IF(AND(C37=$N$12,F37=$P$15,G37=$Q$13),J37*$V$13,IF(AND(C37=$N$12,F37=$P$16,G37=$Q$13),J37*$X$13,IF(AND(C37=$N$12,F37=$P$17,G37=$Q$13),J37*$Z$13,IF(AND(C37=$N$12,F37=$P$18,G37=$Q$13),J37*$AB$13,"N/A"))))))))))))))</f>
        <v>N/A</v>
      </c>
      <c r="K38" s="100" t="str">
        <f>IF(AND(C37=$N$12,F37=$P$12,G37=$Q$12),K37*$R$12,IF(AND(C37=$N$12,F37=$P$13,G37=$Q$12),K37*$T$12,IF(AND(C37=$N$12,F37=$P$14,G37=$Q$12),K37*$V$12,IF(AND(C37=$N$12,F37=$P$15,G37=$Q$12),K37*$X$12,IF(AND(C37=$N$12,F37=$P$16,G37=$Q$12),K37*$Z$12,IF(AND(C37=$N$12,F37=$P$17,G37=$Q$12),K37*$AB$12,IF(AND(C37=$N$12,F37=$P$18,G37=$Q$12),K37*$AD$12,IF(AND(C37=$N$12,F37=$P$12,G37=$Q$13),K37*$R$13,IF(AND(C37=$N$12,F37=$P$13,G37=$Q$13),K37*$T$13,IF(AND(C37=$N$12,F37=$P$14,G37=$Q$13),K37*$V$13,IF(AND(C37=$N$12,F37=$P$15,G37=$Q$13),K37*$X$13,IF(AND(C37=$N$12,F37=$P$16,G37=$Q$13),K37*$Z$13,IF(AND(C37=$N$12,F37=$P$17,G37=$Q$13),K37*$AB$13,IF(AND(C37=$N$12,F37=$P$18,G37=$Q$13),K37*$AD$13,"N/A"))))))))))))))</f>
        <v>N/A</v>
      </c>
      <c r="L38" s="100">
        <f>IF(AND(F37=$P$12,G37=$Q$12),L37*$S$12,IF(AND(F37=$P$13,G37=$Q$12),L37*$U$12,IF(AND(F37=$P$14,G37=$Q$12),L37*$W$12,IF(AND(F37=$P$15,G37=$Q$12),L37*$Y$12,IF(AND(F37=$P$16,G37=$Q$12),L37*$AA$12,IF(AND(F37=$P$17,G37=$Q$12),L37*$AC$12,IF(AND(F37=$P$18,G37=$Q$12),L37*$AE$12,IF(AND(F37=$P$12,G37=$Q$13),L37*$S$13,IF(AND(F37=$P$13,G37=$Q$13),L37*$U$13,IF(AND(F37=$P$14,G37=$Q$13),L37*$W$13,IF(AND(F37=$P$15,G37=$Q$13),L37*$Y$13,IF(AND(F37=$P$16,G37=$Q$13),L37*$AA$13,IF(AND(F37=$P$17,G37=$Q$13),L37*$AC$13,IF(AND(F37=$P$18,G37=$Q$13),L37*$AE$13,0))))))))))))))</f>
        <v>0</v>
      </c>
      <c r="M38" s="100">
        <f>IF(AND(F37=$P$12,G37=$Q$12),M37*$S$12,IF(AND(F37=$P$13,G37=$Q$12),M37*$U$12,IF(AND(F37=$P$14,G37=$Q$12),M37*$W$12,IF(AND(F37=$P$15,G37=$Q$12),M37*$Y$12,IF(AND(F37=$P$16,G37=$Q$12),M37*$AA$12,IF(AND(F37=$P$17,G37=$Q$12),M37*$AC$12,IF(AND(F37=$P$18,G37=$Q$12),M37*$AE$12,IF(AND(F37=$P$12,G37=$Q$13),M37*$S$13,IF(AND(F37=$P$13,G37=$Q$13),M37*$U$13,IF(AND(F37=$P$14,G37=$Q$13),M37*$W$13,IF(AND(F37=$P$15,G37=$Q$13),M37*$Y$13,IF(AND(F37=$P$16,G37=$Q$13),M37*$AA$13,IF(AND(F37=$P$17,G37=$Q$13),M37*$AC$13,IF(AND(F37=$P$18,G37=$Q$13),M37*$AE$13,0))))))))))))))</f>
        <v>0</v>
      </c>
      <c r="N38" s="100">
        <f>IF(AND(F37=$P$12,G37=$Q$12),N37*$S$12,IF(AND(F37=$P$13,G37=$Q$12),N37*$U$12,IF(AND(F37=$P$14,G37=$Q$12),N37*$W$12,IF(AND(F37=$P$15,G37=$Q$12),N37*$Y$12,IF(AND(F37=$P$16,G37=$Q$12),N37*$AA$12,IF(AND(F37=$P$17,G37=$Q$12),N37*$AC$12,IF(AND(F37=$P$18,G37=$Q$12),N37*$AE$12,IF(AND(F37=$P$12,G37=$Q$13),N37*$S$13,IF(AND(F37=$P$13,G37=$Q$13),N37*$U$13,IF(AND(F37=$P$14,G37=$Q$13),N37*$W$13,IF(AND(F37=$P$15,G37=$Q$13),N37*$Y$13,IF(AND(F37=$P$16,G37=$Q$13),N37*$AA$13,IF(AND(F37=$P$17,G37=$Q$13),N37*$AC$13,IF(AND(F37=$P$18,G37=$Q$13),N37*$AE$13,0))))))))))))))</f>
        <v>0</v>
      </c>
      <c r="O38" s="100" t="str">
        <f>IF(AND(C37=$N$13,F37=$P$12,G37=$Q$12),O37*$S$12,IF(AND(C37=$N$13,F37=$P$13,G37=$Q$12),O37*$U$12,IF(AND(C37=$N$13,F37=$P$14,G37=$Q$12),O37*$W$12,IF(AND(C37=$N$13,F37=$P$15,G37=$Q$12),O37*$Y$12,IF(AND(C37=$N$13,F37=$P$16,G37=$Q$12),O37*$AA$12,IF(AND(C37=$N$13,F37=$P$17,G37=$Q$12),O37*$AC$12,IF(AND(C37=$N$13,F37=$P$18,G37=$Q$12),O37*$AE$12,IF(AND(C37=$N$13,F37=$P$12,G37=$Q$13),O37*$S$13,IF(AND(C37=$N$13,F37=$P$13,G37=$Q$13),O37*$U$13,IF(AND(C37=$N$13,F37=$P$14,G37=$Q$13),O37*$W$13,IF(AND(C37=$N$13,F37=$P$15,G37=$Q$13),O37*$Y$13,IF(AND(C37=$N$13,F37=$P$16,G37=$Q$13),O37*$AA$13,IF(AND(C37=$N$13,F37=$P$17,G37=$Q$13),O37*$AC$13,IF(AND(C37=$N$13,F37=$P$18,G37=$Q$13),O37*$AE$13,"N/A"))))))))))))))</f>
        <v>N/A</v>
      </c>
      <c r="P38" s="100" t="str">
        <f>IF(AND(C37=$N$12,F37=$P$12,G37=$Q$12),P37*$S$12,IF(AND(C37=$N$12,F37=$P$13,G37=$Q$12),P37*$U$12,IF(AND(C37=$N$12,F37=$P$14,G37=$Q$12),P37*$W$12,IF(AND(C37=$N$12,F37=$P$15,G37=$Q$12),P37*$Y$12,IF(AND(C37=$N$12,F37=$P$16,G37=$Q$12),P37*$AA$12,IF(AND(C37=$N$12,F37=$P$17,G37=$Q$12),P37*$AC$12,IF(AND(C37=$N$12,F37=$P$18,G37=$Q$12),P37*$AE$12,IF(AND(C37=$N$12,F37=$P$12,G37=$Q$13),P37*$S$13,IF(AND(C37=$N$12,F37=$P$13,G37=$Q$13),P37*$U$13,IF(AND(C37=$N$12,F37=$P$14,G37=$Q$13),P37*$W$13,IF(AND(C37=$N$12,F37=$P$15,G37=$Q$13),P37*$Y$13,IF(AND(C37=$N$12,F37=$P$16,G37=$Q$13),P37*$AA$13,IF(AND(C37=$N$12,F37=$P$17,G37=$Q$13),P37*$AC$13,IF(AND(C37=$N$12,F37=$P$18,G37=$Q$13),P37*$AE$13,"N/A"))))))))))))))</f>
        <v>N/A</v>
      </c>
      <c r="Q38" s="117" t="str">
        <f>IF(AND(C37=$N$12,F37=$P$12,G37=$Q$12),Q37*$S$12,IF(AND(C37=$N$12,F37=$P$13,G37=$Q$12),Q37*$U$12,IF(AND(C37=$N$12,F37=$P$14,G37=$Q$12),Q37*$W$12,IF(AND(C37=$N$12,F37=$P$15,G37=$Q$12),Q37*$Y$12,IF(AND(C37=$N$12,F37=$P$16,G37=$Q$12),Q37*$AA$12,IF(AND(C37=$N$12,F37=$P$17,G37=$Q$12),Q37*$AC$12,IF(AND(C37=$N$12,F37=$P$18,G37=$Q$12),Q37*$AE$12,IF(AND(C37=$N$12,F37=$P$12,G37=$Q$13),Q37*$S$13,IF(AND(C37=$N$12,F37=$P$13,G37=$Q$13),Q37*$U$13,IF(AND(C37=$N$12,F37=$P$14,G37=$Q$13),Q37*$W$13,IF(AND(C37=$N$12,F37=$P$15,G37=$Q$13),Q37*$Y$13,IF(AND(C37=$N$12,F37=$P$16,G37=$Q$13),Q37*$AA$13,IF(AND(C37=$N$12,F37=$P$17,G37=$Q$13),Q37*$AC$13,IF(AND(C37=$N$12,F37=$P$18,G37=$Q$13),Q37*$AE$13,"N/A"))))))))))))))</f>
        <v>N/A</v>
      </c>
    </row>
    <row r="39" spans="1:18" x14ac:dyDescent="0.3">
      <c r="A39" s="163">
        <v>4</v>
      </c>
      <c r="B39" s="163"/>
      <c r="C39" s="165"/>
      <c r="D39" s="152"/>
      <c r="E39" s="152"/>
      <c r="F39" s="152"/>
      <c r="G39" s="152"/>
      <c r="H39" s="152"/>
      <c r="I39" s="152"/>
      <c r="J39" s="129"/>
      <c r="K39" s="129"/>
      <c r="L39" s="129"/>
      <c r="M39" s="129"/>
      <c r="N39" s="129"/>
      <c r="O39" s="129"/>
      <c r="P39" s="129"/>
      <c r="Q39" s="130"/>
      <c r="R39" s="36"/>
    </row>
    <row r="40" spans="1:18" ht="14.4" hidden="1" customHeight="1" x14ac:dyDescent="0.3">
      <c r="A40" s="164"/>
      <c r="B40" s="164"/>
      <c r="C40" s="166"/>
      <c r="D40" s="153"/>
      <c r="E40" s="153"/>
      <c r="F40" s="153"/>
      <c r="G40" s="153"/>
      <c r="H40" s="153"/>
      <c r="I40" s="153"/>
      <c r="J40" s="40" t="str">
        <f>IF(AND(C39=$N$12,F39=$P$12,G39=$Q$12),J39*$R$12,IF(AND(C39=$N$12,F39=$P$13,G39=$Q$12),J39*$R$12,IF(AND(C39=$N$12,F39=$P$14,G39=$Q$12),J39*$T$12,IF(AND(C39=$N$12,F39=$P$15,G39=$Q$12),J39*$V$12,IF(AND(C39=$N$12,F39=$P$16,G39=$Q$12),J39*$X$12,IF(AND(C39=$N$12,F39=$P$17,G39=$Q$12),J39*$Z$12,IF(AND(C39=$N$12,F39=$P$18,G39=$Q$12),J39*$AB$12,IF(AND(C39=$N$12,F39=$P$12,G39=$Q$13),J39*#REF!,IF(AND(C39=$N$12,F39=$P$13,G39=$Q$13),J39*$R$13,IF(AND(C39=$N$12,F39=$P$14,G39=$Q$13),J39*$T$13,IF(AND(C39=$N$12,F39=$P$15,G39=$Q$13),J39*$V$13,IF(AND(C39=$N$12,F39=$P$16,G39=$Q$13),J39*$X$13,IF(AND(C39=$N$12,F39=$P$17,G39=$Q$13),J39*$Z$13,IF(AND(C39=$N$12,F39=$P$18,G39=$Q$13),J39*$AB$13,"N/A"))))))))))))))</f>
        <v>N/A</v>
      </c>
      <c r="K40" s="40" t="str">
        <f>IF(AND(C39=$N$12,F39=$P$12,G39=$Q$12),K39*$R$12,IF(AND(C39=$N$12,F39=$P$13,G39=$Q$12),K39*$T$12,IF(AND(C39=$N$12,F39=$P$14,G39=$Q$12),K39*$V$12,IF(AND(C39=$N$12,F39=$P$15,G39=$Q$12),K39*$X$12,IF(AND(C39=$N$12,F39=$P$16,G39=$Q$12),K39*$Z$12,IF(AND(C39=$N$12,F39=$P$17,G39=$Q$12),K39*$AB$12,IF(AND(C39=$N$12,F39=$P$18,G39=$Q$12),K39*$AD$12,IF(AND(C39=$N$12,F39=$P$12,G39=$Q$13),K39*$R$13,IF(AND(C39=$N$12,F39=$P$13,G39=$Q$13),K39*$T$13,IF(AND(C39=$N$12,F39=$P$14,G39=$Q$13),K39*$V$13,IF(AND(C39=$N$12,F39=$P$15,G39=$Q$13),K39*$X$13,IF(AND(C39=$N$12,F39=$P$16,G39=$Q$13),K39*$Z$13,IF(AND(C39=$N$12,F39=$P$17,G39=$Q$13),K39*$AB$13,IF(AND(C39=$N$12,F39=$P$18,G39=$Q$13),K39*$AD$13,"N/A"))))))))))))))</f>
        <v>N/A</v>
      </c>
      <c r="L40" s="40">
        <f>IF(AND(F39=$P$12,G39=$Q$12),L39*$S$12,IF(AND(F39=$P$13,G39=$Q$12),L39*$U$12,IF(AND(F39=$P$14,G39=$Q$12),L39*$W$12,IF(AND(F39=$P$15,G39=$Q$12),L39*$Y$12,IF(AND(F39=$P$16,G39=$Q$12),L39*$AA$12,IF(AND(F39=$P$17,G39=$Q$12),L39*$AC$12,IF(AND(F39=$P$18,G39=$Q$12),L39*$AE$12,IF(AND(F39=$P$12,G39=$Q$13),L39*$S$13,IF(AND(F39=$P$13,G39=$Q$13),L39*$U$13,IF(AND(F39=$P$14,G39=$Q$13),L39*$W$13,IF(AND(F39=$P$15,G39=$Q$13),L39*$Y$13,IF(AND(F39=$P$16,G39=$Q$13),L39*$AA$13,IF(AND(F39=$P$17,G39=$Q$13),L39*$AC$13,IF(AND(F39=$P$18,G39=$Q$13),L39*$AE$13,0))))))))))))))</f>
        <v>0</v>
      </c>
      <c r="M40" s="40">
        <f>IF(AND(F39=$P$12,G39=$Q$12),M39*$S$12,IF(AND(F39=$P$13,G39=$Q$12),M39*$U$12,IF(AND(F39=$P$14,G39=$Q$12),M39*$W$12,IF(AND(F39=$P$15,G39=$Q$12),M39*$Y$12,IF(AND(F39=$P$16,G39=$Q$12),M39*$AA$12,IF(AND(F39=$P$17,G39=$Q$12),M39*$AC$12,IF(AND(F39=$P$18,G39=$Q$12),M39*$AE$12,IF(AND(F39=$P$12,G39=$Q$13),M39*$S$13,IF(AND(F39=$P$13,G39=$Q$13),M39*$U$13,IF(AND(F39=$P$14,G39=$Q$13),M39*$W$13,IF(AND(F39=$P$15,G39=$Q$13),M39*$Y$13,IF(AND(F39=$P$16,G39=$Q$13),M39*$AA$13,IF(AND(F39=$P$17,G39=$Q$13),M39*$AC$13,IF(AND(F39=$P$18,G39=$Q$13),M39*$AE$13,0))))))))))))))</f>
        <v>0</v>
      </c>
      <c r="N40" s="40">
        <f>IF(AND(F39=$P$12,G39=$Q$12),N39*$S$12,IF(AND(F39=$P$13,G39=$Q$12),N39*$U$12,IF(AND(F39=$P$14,G39=$Q$12),N39*$W$12,IF(AND(F39=$P$15,G39=$Q$12),N39*$Y$12,IF(AND(F39=$P$16,G39=$Q$12),N39*$AA$12,IF(AND(F39=$P$17,G39=$Q$12),N39*$AC$12,IF(AND(F39=$P$18,G39=$Q$12),N39*$AE$12,IF(AND(F39=$P$12,G39=$Q$13),N39*$S$13,IF(AND(F39=$P$13,G39=$Q$13),N39*$U$13,IF(AND(F39=$P$14,G39=$Q$13),N39*$W$13,IF(AND(F39=$P$15,G39=$Q$13),N39*$Y$13,IF(AND(F39=$P$16,G39=$Q$13),N39*$AA$13,IF(AND(F39=$P$17,G39=$Q$13),N39*$AC$13,IF(AND(F39=$P$18,G39=$Q$13),N39*$AE$13,0))))))))))))))</f>
        <v>0</v>
      </c>
      <c r="O40" s="40" t="str">
        <f>IF(AND(C39=$N$13,F39=$P$12,G39=$Q$12),O39*$S$12,IF(AND(C39=$N$13,F39=$P$13,G39=$Q$12),O39*$U$12,IF(AND(C39=$N$13,F39=$P$14,G39=$Q$12),O39*$W$12,IF(AND(C39=$N$13,F39=$P$15,G39=$Q$12),O39*$Y$12,IF(AND(C39=$N$13,F39=$P$16,G39=$Q$12),O39*$AA$12,IF(AND(C39=$N$13,F39=$P$17,G39=$Q$12),O39*$AC$12,IF(AND(C39=$N$13,F39=$P$18,G39=$Q$12),O39*$AE$12,IF(AND(C39=$N$13,F39=$P$12,G39=$Q$13),O39*$S$13,IF(AND(C39=$N$13,F39=$P$13,G39=$Q$13),O39*$U$13,IF(AND(C39=$N$13,F39=$P$14,G39=$Q$13),O39*$W$13,IF(AND(C39=$N$13,F39=$P$15,G39=$Q$13),O39*$Y$13,IF(AND(C39=$N$13,F39=$P$16,G39=$Q$13),O39*$AA$13,IF(AND(C39=$N$13,F39=$P$17,G39=$Q$13),O39*$AC$13,IF(AND(C39=$N$13,F39=$P$18,G39=$Q$13),O39*$AE$13,"N/A"))))))))))))))</f>
        <v>N/A</v>
      </c>
      <c r="P40" s="40" t="str">
        <f>IF(AND(C39=$N$12,F39=$P$12,G39=$Q$12),P39*$S$12,IF(AND(C39=$N$12,F39=$P$13,G39=$Q$12),P39*$U$12,IF(AND(C39=$N$12,F39=$P$14,G39=$Q$12),P39*$W$12,IF(AND(C39=$N$12,F39=$P$15,G39=$Q$12),P39*$Y$12,IF(AND(C39=$N$12,F39=$P$16,G39=$Q$12),P39*$AA$12,IF(AND(C39=$N$12,F39=$P$17,G39=$Q$12),P39*$AC$12,IF(AND(C39=$N$12,F39=$P$18,G39=$Q$12),P39*$AE$12,IF(AND(C39=$N$12,F39=$P$12,G39=$Q$13),P39*$S$13,IF(AND(C39=$N$12,F39=$P$13,G39=$Q$13),P39*$U$13,IF(AND(C39=$N$12,F39=$P$14,G39=$Q$13),P39*$W$13,IF(AND(C39=$N$12,F39=$P$15,G39=$Q$13),P39*$Y$13,IF(AND(C39=$N$12,F39=$P$16,G39=$Q$13),P39*$AA$13,IF(AND(C39=$N$12,F39=$P$17,G39=$Q$13),P39*$AC$13,IF(AND(C39=$N$12,F39=$P$18,G39=$Q$13),P39*$AE$13,"N/A"))))))))))))))</f>
        <v>N/A</v>
      </c>
      <c r="Q40" s="115" t="str">
        <f>IF(AND(C39=$N$12,F39=$P$12,G39=$Q$12),Q39*$S$12,IF(AND(C39=$N$12,F39=$P$13,G39=$Q$12),Q39*$U$12,IF(AND(C39=$N$12,F39=$P$14,G39=$Q$12),Q39*$W$12,IF(AND(C39=$N$12,F39=$P$15,G39=$Q$12),Q39*$Y$12,IF(AND(C39=$N$12,F39=$P$16,G39=$Q$12),Q39*$AA$12,IF(AND(C39=$N$12,F39=$P$17,G39=$Q$12),Q39*$AC$12,IF(AND(C39=$N$12,F39=$P$18,G39=$Q$12),Q39*$AE$12,IF(AND(C39=$N$12,F39=$P$12,G39=$Q$13),Q39*$S$13,IF(AND(C39=$N$12,F39=$P$13,G39=$Q$13),Q39*$U$13,IF(AND(C39=$N$12,F39=$P$14,G39=$Q$13),Q39*$W$13,IF(AND(C39=$N$12,F39=$P$15,G39=$Q$13),Q39*$Y$13,IF(AND(C39=$N$12,F39=$P$16,G39=$Q$13),Q39*$AA$13,IF(AND(C39=$N$12,F39=$P$17,G39=$Q$13),Q39*$AC$13,IF(AND(C39=$N$12,F39=$P$18,G39=$Q$13),Q39*$AE$13,"N/A"))))))))))))))</f>
        <v>N/A</v>
      </c>
    </row>
    <row r="41" spans="1:18" x14ac:dyDescent="0.3">
      <c r="A41" s="154">
        <v>5</v>
      </c>
      <c r="B41" s="163"/>
      <c r="C41" s="165"/>
      <c r="D41" s="152"/>
      <c r="E41" s="152"/>
      <c r="F41" s="152"/>
      <c r="G41" s="152"/>
      <c r="H41" s="152"/>
      <c r="I41" s="152"/>
      <c r="J41" s="129"/>
      <c r="K41" s="129"/>
      <c r="L41" s="129"/>
      <c r="M41" s="129"/>
      <c r="N41" s="129"/>
      <c r="O41" s="129"/>
      <c r="P41" s="129"/>
      <c r="Q41" s="130"/>
    </row>
    <row r="42" spans="1:18" s="41" customFormat="1" ht="14.4" hidden="1" customHeight="1" x14ac:dyDescent="0.3">
      <c r="A42" s="155"/>
      <c r="B42" s="164"/>
      <c r="C42" s="166"/>
      <c r="D42" s="153"/>
      <c r="E42" s="153"/>
      <c r="F42" s="153"/>
      <c r="G42" s="153"/>
      <c r="H42" s="153"/>
      <c r="I42" s="153"/>
      <c r="J42" s="40" t="str">
        <f>IF(AND(C41=$N$12,F41=$P$12,G41=$Q$12),J41*$R$12,IF(AND(C41=$N$12,F41=$P$13,G41=$Q$12),J41*$R$12,IF(AND(C41=$N$12,F41=$P$14,G41=$Q$12),J41*$T$12,IF(AND(C41=$N$12,F41=$P$15,G41=$Q$12),J41*$V$12,IF(AND(C41=$N$12,F41=$P$16,G41=$Q$12),J41*$X$12,IF(AND(C41=$N$12,F41=$P$17,G41=$Q$12),J41*$Z$12,IF(AND(C41=$N$12,F41=$P$18,G41=$Q$12),J41*$AB$12,IF(AND(C41=$N$12,F41=$P$12,G41=$Q$13),J41*#REF!,IF(AND(C41=$N$12,F41=$P$13,G41=$Q$13),J41*$R$13,IF(AND(C41=$N$12,F41=$P$14,G41=$Q$13),J41*$T$13,IF(AND(C41=$N$12,F41=$P$15,G41=$Q$13),J41*$V$13,IF(AND(C41=$N$12,F41=$P$16,G41=$Q$13),J41*$X$13,IF(AND(C41=$N$12,F41=$P$17,G41=$Q$13),J41*$Z$13,IF(AND(C41=$N$12,F41=$P$18,G41=$Q$13),J41*$AB$13,"N/A"))))))))))))))</f>
        <v>N/A</v>
      </c>
      <c r="K42" s="40" t="str">
        <f>IF(AND(C41=$N$12,F41=$P$12,G41=$Q$12),K41*$R$12,IF(AND(C41=$N$12,F41=$P$13,G41=$Q$12),K41*$T$12,IF(AND(C41=$N$12,F41=$P$14,G41=$Q$12),K41*$V$12,IF(AND(C41=$N$12,F41=$P$15,G41=$Q$12),K41*$X$12,IF(AND(C41=$N$12,F41=$P$16,G41=$Q$12),K41*$Z$12,IF(AND(C41=$N$12,F41=$P$17,G41=$Q$12),K41*$AB$12,IF(AND(C41=$N$12,F41=$P$18,G41=$Q$12),K41*$AD$12,IF(AND(C41=$N$12,F41=$P$12,G41=$Q$13),K41*$R$13,IF(AND(C41=$N$12,F41=$P$13,G41=$Q$13),K41*$T$13,IF(AND(C41=$N$12,F41=$P$14,G41=$Q$13),K41*$V$13,IF(AND(C41=$N$12,F41=$P$15,G41=$Q$13),K41*$X$13,IF(AND(C41=$N$12,F41=$P$16,G41=$Q$13),K41*$Z$13,IF(AND(C41=$N$12,F41=$P$17,G41=$Q$13),K41*$AB$13,IF(AND(C41=$N$12,F41=$P$18,G41=$Q$13),K41*$AD$13,"N/A"))))))))))))))</f>
        <v>N/A</v>
      </c>
      <c r="L42" s="40">
        <f>IF(AND(F41=$P$12,G41=$Q$12),L41*$S$12,IF(AND(F41=$P$13,G41=$Q$12),L41*$U$12,IF(AND(F41=$P$14,G41=$Q$12),L41*$W$12,IF(AND(F41=$P$15,G41=$Q$12),L41*$Y$12,IF(AND(F41=$P$16,G41=$Q$12),L41*$AA$12,IF(AND(F41=$P$17,G41=$Q$12),L41*$AC$12,IF(AND(F41=$P$18,G41=$Q$12),L41*$AE$12,IF(AND(F41=$P$12,G41=$Q$13),L41*$S$13,IF(AND(F41=$P$13,G41=$Q$13),L41*$U$13,IF(AND(F41=$P$14,G41=$Q$13),L41*$W$13,IF(AND(F41=$P$15,G41=$Q$13),L41*$Y$13,IF(AND(F41=$P$16,G41=$Q$13),L41*$AA$13,IF(AND(F41=$P$17,G41=$Q$13),L41*$AC$13,IF(AND(F41=$P$18,G41=$Q$13),L41*$AE$13,0))))))))))))))</f>
        <v>0</v>
      </c>
      <c r="M42" s="40">
        <f>IF(AND(F41=$P$12,G41=$Q$12),M41*$S$12,IF(AND(F41=$P$13,G41=$Q$12),M41*$U$12,IF(AND(F41=$P$14,G41=$Q$12),M41*$W$12,IF(AND(F41=$P$15,G41=$Q$12),M41*$Y$12,IF(AND(F41=$P$16,G41=$Q$12),M41*$AA$12,IF(AND(F41=$P$17,G41=$Q$12),M41*$AC$12,IF(AND(F41=$P$18,G41=$Q$12),M41*$AE$12,IF(AND(F41=$P$12,G41=$Q$13),M41*$S$13,IF(AND(F41=$P$13,G41=$Q$13),M41*$U$13,IF(AND(F41=$P$14,G41=$Q$13),M41*$W$13,IF(AND(F41=$P$15,G41=$Q$13),M41*$Y$13,IF(AND(F41=$P$16,G41=$Q$13),M41*$AA$13,IF(AND(F41=$P$17,G41=$Q$13),M41*$AC$13,IF(AND(F41=$P$18,G41=$Q$13),M41*$AE$13,0))))))))))))))</f>
        <v>0</v>
      </c>
      <c r="N42" s="40">
        <f>IF(AND(F41=$P$12,G41=$Q$12),N41*$S$12,IF(AND(F41=$P$13,G41=$Q$12),N41*$U$12,IF(AND(F41=$P$14,G41=$Q$12),N41*$W$12,IF(AND(F41=$P$15,G41=$Q$12),N41*$Y$12,IF(AND(F41=$P$16,G41=$Q$12),N41*$AA$12,IF(AND(F41=$P$17,G41=$Q$12),N41*$AC$12,IF(AND(F41=$P$18,G41=$Q$12),N41*$AE$12,IF(AND(F41=$P$12,G41=$Q$13),N41*$S$13,IF(AND(F41=$P$13,G41=$Q$13),N41*$U$13,IF(AND(F41=$P$14,G41=$Q$13),N41*$W$13,IF(AND(F41=$P$15,G41=$Q$13),N41*$Y$13,IF(AND(F41=$P$16,G41=$Q$13),N41*$AA$13,IF(AND(F41=$P$17,G41=$Q$13),N41*$AC$13,IF(AND(F41=$P$18,G41=$Q$13),N41*$AE$13,0))))))))))))))</f>
        <v>0</v>
      </c>
      <c r="O42" s="40" t="str">
        <f>IF(AND(C41=$N$13,F41=$P$12,G41=$Q$12),O41*$S$12,IF(AND(C41=$N$13,F41=$P$13,G41=$Q$12),O41*$U$12,IF(AND(C41=$N$13,F41=$P$14,G41=$Q$12),O41*$W$12,IF(AND(C41=$N$13,F41=$P$15,G41=$Q$12),O41*$Y$12,IF(AND(C41=$N$13,F41=$P$16,G41=$Q$12),O41*$AA$12,IF(AND(C41=$N$13,F41=$P$17,G41=$Q$12),O41*$AC$12,IF(AND(C41=$N$13,F41=$P$18,G41=$Q$12),O41*$AE$12,IF(AND(C41=$N$13,F41=$P$12,G41=$Q$13),O41*$S$13,IF(AND(C41=$N$13,F41=$P$13,G41=$Q$13),O41*$U$13,IF(AND(C41=$N$13,F41=$P$14,G41=$Q$13),O41*$W$13,IF(AND(C41=$N$13,F41=$P$15,G41=$Q$13),O41*$Y$13,IF(AND(C41=$N$13,F41=$P$16,G41=$Q$13),O41*$AA$13,IF(AND(C41=$N$13,F41=$P$17,G41=$Q$13),O41*$AC$13,IF(AND(C41=$N$13,F41=$P$18,G41=$Q$13),O41*$AE$13,"N/A"))))))))))))))</f>
        <v>N/A</v>
      </c>
      <c r="P42" s="40" t="str">
        <f>IF(AND(C41=$N$12,F41=$P$12,G41=$Q$12),P41*$S$12,IF(AND(C41=$N$12,F41=$P$13,G41=$Q$12),P41*$U$12,IF(AND(C41=$N$12,F41=$P$14,G41=$Q$12),P41*$W$12,IF(AND(C41=$N$12,F41=$P$15,G41=$Q$12),P41*$Y$12,IF(AND(C41=$N$12,F41=$P$16,G41=$Q$12),P41*$AA$12,IF(AND(C41=$N$12,F41=$P$17,G41=$Q$12),P41*$AC$12,IF(AND(C41=$N$12,F41=$P$18,G41=$Q$12),P41*$AE$12,IF(AND(C41=$N$12,F41=$P$12,G41=$Q$13),P41*$S$13,IF(AND(C41=$N$12,F41=$P$13,G41=$Q$13),P41*$U$13,IF(AND(C41=$N$12,F41=$P$14,G41=$Q$13),P41*$W$13,IF(AND(C41=$N$12,F41=$P$15,G41=$Q$13),P41*$Y$13,IF(AND(C41=$N$12,F41=$P$16,G41=$Q$13),P41*$AA$13,IF(AND(C41=$N$12,F41=$P$17,G41=$Q$13),P41*$AC$13,IF(AND(C41=$N$12,F41=$P$18,G41=$Q$13),P41*$AE$13,"N/A"))))))))))))))</f>
        <v>N/A</v>
      </c>
      <c r="Q42" s="115" t="str">
        <f>IF(AND(C41=$N$12,F41=$P$12,G41=$Q$12),Q41*$S$12,IF(AND(C41=$N$12,F41=$P$13,G41=$Q$12),Q41*$U$12,IF(AND(C41=$N$12,F41=$P$14,G41=$Q$12),Q41*$W$12,IF(AND(C41=$N$12,F41=$P$15,G41=$Q$12),Q41*$Y$12,IF(AND(C41=$N$12,F41=$P$16,G41=$Q$12),Q41*$AA$12,IF(AND(C41=$N$12,F41=$P$17,G41=$Q$12),Q41*$AC$12,IF(AND(C41=$N$12,F41=$P$18,G41=$Q$12),Q41*$AE$12,IF(AND(C41=$N$12,F41=$P$12,G41=$Q$13),Q41*$S$13,IF(AND(C41=$N$12,F41=$P$13,G41=$Q$13),Q41*$U$13,IF(AND(C41=$N$12,F41=$P$14,G41=$Q$13),Q41*$W$13,IF(AND(C41=$N$12,F41=$P$15,G41=$Q$13),Q41*$Y$13,IF(AND(C41=$N$12,F41=$P$16,G41=$Q$13),Q41*$AA$13,IF(AND(C41=$N$12,F41=$P$17,G41=$Q$13),Q41*$AC$13,IF(AND(C41=$N$12,F41=$P$18,G41=$Q$13),Q41*$AE$13,"N/A"))))))))))))))</f>
        <v>N/A</v>
      </c>
    </row>
    <row r="43" spans="1:18" s="41" customFormat="1" ht="15" customHeight="1" x14ac:dyDescent="0.3">
      <c r="A43" s="154">
        <v>6</v>
      </c>
      <c r="B43" s="163"/>
      <c r="C43" s="165"/>
      <c r="D43" s="152"/>
      <c r="E43" s="152"/>
      <c r="F43" s="152"/>
      <c r="G43" s="152"/>
      <c r="H43" s="152"/>
      <c r="I43" s="152"/>
      <c r="J43" s="129"/>
      <c r="K43" s="129"/>
      <c r="L43" s="129"/>
      <c r="M43" s="129"/>
      <c r="N43" s="129"/>
      <c r="O43" s="129"/>
      <c r="P43" s="129"/>
      <c r="Q43" s="130"/>
    </row>
    <row r="44" spans="1:18" s="41" customFormat="1" ht="14.4" hidden="1" customHeight="1" x14ac:dyDescent="0.3">
      <c r="A44" s="155"/>
      <c r="B44" s="164"/>
      <c r="C44" s="166"/>
      <c r="D44" s="153"/>
      <c r="E44" s="153"/>
      <c r="F44" s="153"/>
      <c r="G44" s="153"/>
      <c r="H44" s="153"/>
      <c r="I44" s="153"/>
      <c r="J44" s="40" t="str">
        <f>IF(AND(C43=$N$12,F43=$P$12,G43=$Q$12),J43*$R$12,IF(AND(C43=$N$12,F43=$P$13,G43=$Q$12),J43*$R$12,IF(AND(C43=$N$12,F43=$P$14,G43=$Q$12),J43*$T$12,IF(AND(C43=$N$12,F43=$P$15,G43=$Q$12),J43*$V$12,IF(AND(C43=$N$12,F43=$P$16,G43=$Q$12),J43*$X$12,IF(AND(C43=$N$12,F43=$P$17,G43=$Q$12),J43*$Z$12,IF(AND(C43=$N$12,F43=$P$18,G43=$Q$12),J43*$AB$12,IF(AND(C43=$N$12,F43=$P$12,G43=$Q$13),J43*#REF!,IF(AND(C43=$N$12,F43=$P$13,G43=$Q$13),J43*$R$13,IF(AND(C43=$N$12,F43=$P$14,G43=$Q$13),J43*$T$13,IF(AND(C43=$N$12,F43=$P$15,G43=$Q$13),J43*$V$13,IF(AND(C43=$N$12,F43=$P$16,G43=$Q$13),J43*$X$13,IF(AND(C43=$N$12,F43=$P$17,G43=$Q$13),J43*$Z$13,IF(AND(C43=$N$12,F43=$P$18,G43=$Q$13),J43*$AB$13,"N/A"))))))))))))))</f>
        <v>N/A</v>
      </c>
      <c r="K44" s="40" t="str">
        <f>IF(AND(C43=$N$12,F43=$P$12,G43=$Q$12),K43*$R$12,IF(AND(C43=$N$12,F43=$P$13,G43=$Q$12),K43*$T$12,IF(AND(C43=$N$12,F43=$P$14,G43=$Q$12),K43*$V$12,IF(AND(C43=$N$12,F43=$P$15,G43=$Q$12),K43*$X$12,IF(AND(C43=$N$12,F43=$P$16,G43=$Q$12),K43*$Z$12,IF(AND(C43=$N$12,F43=$P$17,G43=$Q$12),K43*$AB$12,IF(AND(C43=$N$12,F43=$P$18,G43=$Q$12),K43*$AD$12,IF(AND(C43=$N$12,F43=$P$12,G43=$Q$13),K43*$R$13,IF(AND(C43=$N$12,F43=$P$13,G43=$Q$13),K43*$T$13,IF(AND(C43=$N$12,F43=$P$14,G43=$Q$13),K43*$V$13,IF(AND(C43=$N$12,F43=$P$15,G43=$Q$13),K43*$X$13,IF(AND(C43=$N$12,F43=$P$16,G43=$Q$13),K43*$Z$13,IF(AND(C43=$N$12,F43=$P$17,G43=$Q$13),K43*$AB$13,IF(AND(C43=$N$12,F43=$P$18,G43=$Q$13),K43*$AD$13,"N/A"))))))))))))))</f>
        <v>N/A</v>
      </c>
      <c r="L44" s="40">
        <f>IF(AND(F43=$P$12,G43=$Q$12),L43*$S$12,IF(AND(F43=$P$13,G43=$Q$12),L43*$U$12,IF(AND(F43=$P$14,G43=$Q$12),L43*$W$12,IF(AND(F43=$P$15,G43=$Q$12),L43*$Y$12,IF(AND(F43=$P$16,G43=$Q$12),L43*$AA$12,IF(AND(F43=$P$17,G43=$Q$12),L43*$AC$12,IF(AND(F43=$P$18,G43=$Q$12),L43*$AE$12,IF(AND(F43=$P$12,G43=$Q$13),L43*$S$13,IF(AND(F43=$P$13,G43=$Q$13),L43*$U$13,IF(AND(F43=$P$14,G43=$Q$13),L43*$W$13,IF(AND(F43=$P$15,G43=$Q$13),L43*$Y$13,IF(AND(F43=$P$16,G43=$Q$13),L43*$AA$13,IF(AND(F43=$P$17,G43=$Q$13),L43*$AC$13,IF(AND(F43=$P$18,G43=$Q$13),L43*$AE$13,0))))))))))))))</f>
        <v>0</v>
      </c>
      <c r="M44" s="40">
        <f>IF(AND(F43=$P$12,G43=$Q$12),M43*$S$12,IF(AND(F43=$P$13,G43=$Q$12),M43*$U$12,IF(AND(F43=$P$14,G43=$Q$12),M43*$W$12,IF(AND(F43=$P$15,G43=$Q$12),M43*$Y$12,IF(AND(F43=$P$16,G43=$Q$12),M43*$AA$12,IF(AND(F43=$P$17,G43=$Q$12),M43*$AC$12,IF(AND(F43=$P$18,G43=$Q$12),M43*$AE$12,IF(AND(F43=$P$12,G43=$Q$13),M43*$S$13,IF(AND(F43=$P$13,G43=$Q$13),M43*$U$13,IF(AND(F43=$P$14,G43=$Q$13),M43*$W$13,IF(AND(F43=$P$15,G43=$Q$13),M43*$Y$13,IF(AND(F43=$P$16,G43=$Q$13),M43*$AA$13,IF(AND(F43=$P$17,G43=$Q$13),M43*$AC$13,IF(AND(F43=$P$18,G43=$Q$13),M43*$AE$13,0))))))))))))))</f>
        <v>0</v>
      </c>
      <c r="N44" s="40">
        <f>IF(AND(F43=$P$12,G43=$Q$12),N43*$S$12,IF(AND(F43=$P$13,G43=$Q$12),N43*$U$12,IF(AND(F43=$P$14,G43=$Q$12),N43*$W$12,IF(AND(F43=$P$15,G43=$Q$12),N43*$Y$12,IF(AND(F43=$P$16,G43=$Q$12),N43*$AA$12,IF(AND(F43=$P$17,G43=$Q$12),N43*$AC$12,IF(AND(F43=$P$18,G43=$Q$12),N43*$AE$12,IF(AND(F43=$P$12,G43=$Q$13),N43*$S$13,IF(AND(F43=$P$13,G43=$Q$13),N43*$U$13,IF(AND(F43=$P$14,G43=$Q$13),N43*$W$13,IF(AND(F43=$P$15,G43=$Q$13),N43*$Y$13,IF(AND(F43=$P$16,G43=$Q$13),N43*$AA$13,IF(AND(F43=$P$17,G43=$Q$13),N43*$AC$13,IF(AND(F43=$P$18,G43=$Q$13),N43*$AE$13,0))))))))))))))</f>
        <v>0</v>
      </c>
      <c r="O44" s="40" t="str">
        <f>IF(AND(C43=$N$13,F43=$P$12,G43=$Q$12),O43*$S$12,IF(AND(C43=$N$13,F43=$P$13,G43=$Q$12),O43*$U$12,IF(AND(C43=$N$13,F43=$P$14,G43=$Q$12),O43*$W$12,IF(AND(C43=$N$13,F43=$P$15,G43=$Q$12),O43*$Y$12,IF(AND(C43=$N$13,F43=$P$16,G43=$Q$12),O43*$AA$12,IF(AND(C43=$N$13,F43=$P$17,G43=$Q$12),O43*$AC$12,IF(AND(C43=$N$13,F43=$P$18,G43=$Q$12),O43*$AE$12,IF(AND(C43=$N$13,F43=$P$12,G43=$Q$13),O43*$S$13,IF(AND(C43=$N$13,F43=$P$13,G43=$Q$13),O43*$U$13,IF(AND(C43=$N$13,F43=$P$14,G43=$Q$13),O43*$W$13,IF(AND(C43=$N$13,F43=$P$15,G43=$Q$13),O43*$Y$13,IF(AND(C43=$N$13,F43=$P$16,G43=$Q$13),O43*$AA$13,IF(AND(C43=$N$13,F43=$P$17,G43=$Q$13),O43*$AC$13,IF(AND(C43=$N$13,F43=$P$18,G43=$Q$13),O43*$AE$13,"N/A"))))))))))))))</f>
        <v>N/A</v>
      </c>
      <c r="P44" s="40" t="str">
        <f>IF(AND(C43=$N$12,F43=$P$12,G43=$Q$12),P43*$S$12,IF(AND(C43=$N$12,F43=$P$13,G43=$Q$12),P43*$U$12,IF(AND(C43=$N$12,F43=$P$14,G43=$Q$12),P43*$W$12,IF(AND(C43=$N$12,F43=$P$15,G43=$Q$12),P43*$Y$12,IF(AND(C43=$N$12,F43=$P$16,G43=$Q$12),P43*$AA$12,IF(AND(C43=$N$12,F43=$P$17,G43=$Q$12),P43*$AC$12,IF(AND(C43=$N$12,F43=$P$18,G43=$Q$12),P43*$AE$12,IF(AND(C43=$N$12,F43=$P$12,G43=$Q$13),P43*$S$13,IF(AND(C43=$N$12,F43=$P$13,G43=$Q$13),P43*$U$13,IF(AND(C43=$N$12,F43=$P$14,G43=$Q$13),P43*$W$13,IF(AND(C43=$N$12,F43=$P$15,G43=$Q$13),P43*$Y$13,IF(AND(C43=$N$12,F43=$P$16,G43=$Q$13),P43*$AA$13,IF(AND(C43=$N$12,F43=$P$17,G43=$Q$13),P43*$AC$13,IF(AND(C43=$N$12,F43=$P$18,G43=$Q$13),P43*$AE$13,"N/A"))))))))))))))</f>
        <v>N/A</v>
      </c>
      <c r="Q44" s="115" t="str">
        <f>IF(AND(C43=$N$12,F43=$P$12,G43=$Q$12),Q43*$S$12,IF(AND(C43=$N$12,F43=$P$13,G43=$Q$12),Q43*$U$12,IF(AND(C43=$N$12,F43=$P$14,G43=$Q$12),Q43*$W$12,IF(AND(C43=$N$12,F43=$P$15,G43=$Q$12),Q43*$Y$12,IF(AND(C43=$N$12,F43=$P$16,G43=$Q$12),Q43*$AA$12,IF(AND(C43=$N$12,F43=$P$17,G43=$Q$12),Q43*$AC$12,IF(AND(C43=$N$12,F43=$P$18,G43=$Q$12),Q43*$AE$12,IF(AND(C43=$N$12,F43=$P$12,G43=$Q$13),Q43*$S$13,IF(AND(C43=$N$12,F43=$P$13,G43=$Q$13),Q43*$U$13,IF(AND(C43=$N$12,F43=$P$14,G43=$Q$13),Q43*$W$13,IF(AND(C43=$N$12,F43=$P$15,G43=$Q$13),Q43*$Y$13,IF(AND(C43=$N$12,F43=$P$16,G43=$Q$13),Q43*$AA$13,IF(AND(C43=$N$12,F43=$P$17,G43=$Q$13),Q43*$AC$13,IF(AND(C43=$N$12,F43=$P$18,G43=$Q$13),Q43*$AE$13,"N/A"))))))))))))))</f>
        <v>N/A</v>
      </c>
    </row>
    <row r="45" spans="1:18" x14ac:dyDescent="0.3">
      <c r="A45" s="163">
        <v>7</v>
      </c>
      <c r="B45" s="163"/>
      <c r="C45" s="165"/>
      <c r="D45" s="152"/>
      <c r="E45" s="152"/>
      <c r="F45" s="152"/>
      <c r="G45" s="152"/>
      <c r="H45" s="152"/>
      <c r="I45" s="152"/>
      <c r="J45" s="127"/>
      <c r="K45" s="127"/>
      <c r="L45" s="127"/>
      <c r="M45" s="127"/>
      <c r="N45" s="127"/>
      <c r="O45" s="127"/>
      <c r="P45" s="127"/>
      <c r="Q45" s="128"/>
    </row>
    <row r="46" spans="1:18" ht="14.4" hidden="1" customHeight="1" x14ac:dyDescent="0.3">
      <c r="A46" s="164"/>
      <c r="B46" s="164"/>
      <c r="C46" s="166"/>
      <c r="D46" s="153"/>
      <c r="E46" s="153"/>
      <c r="F46" s="153"/>
      <c r="G46" s="153"/>
      <c r="H46" s="153"/>
      <c r="I46" s="153"/>
      <c r="J46" s="40" t="str">
        <f>IF(AND(C45=$N$12,F45=$P$12,G45=$Q$12),J45*$R$12,IF(AND(C45=$N$12,F45=$P$13,G45=$Q$12),J45*$R$12,IF(AND(C45=$N$12,F45=$P$14,G45=$Q$12),J45*$T$12,IF(AND(C45=$N$12,F45=$P$15,G45=$Q$12),J45*$V$12,IF(AND(C45=$N$12,F45=$P$16,G45=$Q$12),J45*$X$12,IF(AND(C45=$N$12,F45=$P$17,G45=$Q$12),J45*$Z$12,IF(AND(C45=$N$12,F45=$P$18,G45=$Q$12),J45*$AB$12,IF(AND(C45=$N$12,F45=$P$12,G45=$Q$13),J45*#REF!,IF(AND(C45=$N$12,F45=$P$13,G45=$Q$13),J45*$R$13,IF(AND(C45=$N$12,F45=$P$14,G45=$Q$13),J45*$T$13,IF(AND(C45=$N$12,F45=$P$15,G45=$Q$13),J45*$V$13,IF(AND(C45=$N$12,F45=$P$16,G45=$Q$13),J45*$X$13,IF(AND(C45=$N$12,F45=$P$17,G45=$Q$13),J45*$Z$13,IF(AND(C45=$N$12,F45=$P$18,G45=$Q$13),J45*$AB$13,"N/A"))))))))))))))</f>
        <v>N/A</v>
      </c>
      <c r="K46" s="40" t="str">
        <f>IF(AND(C45=$N$12,F45=$P$12,G45=$Q$12),K45*$R$12,IF(AND(C45=$N$12,F45=$P$13,G45=$Q$12),K45*$T$12,IF(AND(C45=$N$12,F45=$P$14,G45=$Q$12),K45*$V$12,IF(AND(C45=$N$12,F45=$P$15,G45=$Q$12),K45*$X$12,IF(AND(C45=$N$12,F45=$P$16,G45=$Q$12),K45*$Z$12,IF(AND(C45=$N$12,F45=$P$17,G45=$Q$12),K45*$AB$12,IF(AND(C45=$N$12,F45=$P$18,G45=$Q$12),K45*$AD$12,IF(AND(C45=$N$12,F45=$P$12,G45=$Q$13),K45*$R$13,IF(AND(C45=$N$12,F45=$P$13,G45=$Q$13),K45*$T$13,IF(AND(C45=$N$12,F45=$P$14,G45=$Q$13),K45*$V$13,IF(AND(C45=$N$12,F45=$P$15,G45=$Q$13),K45*$X$13,IF(AND(C45=$N$12,F45=$P$16,G45=$Q$13),K45*$Z$13,IF(AND(C45=$N$12,F45=$P$17,G45=$Q$13),K45*$AB$13,IF(AND(C45=$N$12,F45=$P$18,G45=$Q$13),K45*$AD$13,"N/A"))))))))))))))</f>
        <v>N/A</v>
      </c>
      <c r="L46" s="40">
        <f>IF(AND(F45=$P$12,G45=$Q$12),L45*$S$12,IF(AND(F45=$P$13,G45=$Q$12),L45*$U$12,IF(AND(F45=$P$14,G45=$Q$12),L45*$W$12,IF(AND(F45=$P$15,G45=$Q$12),L45*$Y$12,IF(AND(F45=$P$16,G45=$Q$12),L45*$AA$12,IF(AND(F45=$P$17,G45=$Q$12),L45*$AC$12,IF(AND(F45=$P$18,G45=$Q$12),L45*$AE$12,IF(AND(F45=$P$12,G45=$Q$13),L45*$S$13,IF(AND(F45=$P$13,G45=$Q$13),L45*$U$13,IF(AND(F45=$P$14,G45=$Q$13),L45*$W$13,IF(AND(F45=$P$15,G45=$Q$13),L45*$Y$13,IF(AND(F45=$P$16,G45=$Q$13),L45*$AA$13,IF(AND(F45=$P$17,G45=$Q$13),L45*$AC$13,IF(AND(F45=$P$18,G45=$Q$13),L45*$AE$13,0))))))))))))))</f>
        <v>0</v>
      </c>
      <c r="M46" s="40">
        <f>IF(AND(F45=$P$12,G45=$Q$12),M45*$S$12,IF(AND(F45=$P$13,G45=$Q$12),M45*$U$12,IF(AND(F45=$P$14,G45=$Q$12),M45*$W$12,IF(AND(F45=$P$15,G45=$Q$12),M45*$Y$12,IF(AND(F45=$P$16,G45=$Q$12),M45*$AA$12,IF(AND(F45=$P$17,G45=$Q$12),M45*$AC$12,IF(AND(F45=$P$18,G45=$Q$12),M45*$AE$12,IF(AND(F45=$P$12,G45=$Q$13),M45*$S$13,IF(AND(F45=$P$13,G45=$Q$13),M45*$U$13,IF(AND(F45=$P$14,G45=$Q$13),M45*$W$13,IF(AND(F45=$P$15,G45=$Q$13),M45*$Y$13,IF(AND(F45=$P$16,G45=$Q$13),M45*$AA$13,IF(AND(F45=$P$17,G45=$Q$13),M45*$AC$13,IF(AND(F45=$P$18,G45=$Q$13),M45*$AE$13,0))))))))))))))</f>
        <v>0</v>
      </c>
      <c r="N46" s="40">
        <f>IF(AND(F45=$P$12,G45=$Q$12),N45*$S$12,IF(AND(F45=$P$13,G45=$Q$12),N45*$U$12,IF(AND(F45=$P$14,G45=$Q$12),N45*$W$12,IF(AND(F45=$P$15,G45=$Q$12),N45*$Y$12,IF(AND(F45=$P$16,G45=$Q$12),N45*$AA$12,IF(AND(F45=$P$17,G45=$Q$12),N45*$AC$12,IF(AND(F45=$P$18,G45=$Q$12),N45*$AE$12,IF(AND(F45=$P$12,G45=$Q$13),N45*$S$13,IF(AND(F45=$P$13,G45=$Q$13),N45*$U$13,IF(AND(F45=$P$14,G45=$Q$13),N45*$W$13,IF(AND(F45=$P$15,G45=$Q$13),N45*$Y$13,IF(AND(F45=$P$16,G45=$Q$13),N45*$AA$13,IF(AND(F45=$P$17,G45=$Q$13),N45*$AC$13,IF(AND(F45=$P$18,G45=$Q$13),N45*$AE$13,0))))))))))))))</f>
        <v>0</v>
      </c>
      <c r="O46" s="40" t="str">
        <f>IF(AND(C45=$N$13,F45=$P$12,G45=$Q$12),O45*$S$12,IF(AND(C45=$N$13,F45=$P$13,G45=$Q$12),O45*$U$12,IF(AND(C45=$N$13,F45=$P$14,G45=$Q$12),O45*$W$12,IF(AND(C45=$N$13,F45=$P$15,G45=$Q$12),O45*$Y$12,IF(AND(C45=$N$13,F45=$P$16,G45=$Q$12),O45*$AA$12,IF(AND(C45=$N$13,F45=$P$17,G45=$Q$12),O45*$AC$12,IF(AND(C45=$N$13,F45=$P$18,G45=$Q$12),O45*$AE$12,IF(AND(C45=$N$13,F45=$P$12,G45=$Q$13),O45*$S$13,IF(AND(C45=$N$13,F45=$P$13,G45=$Q$13),O45*$U$13,IF(AND(C45=$N$13,F45=$P$14,G45=$Q$13),O45*$W$13,IF(AND(C45=$N$13,F45=$P$15,G45=$Q$13),O45*$Y$13,IF(AND(C45=$N$13,F45=$P$16,G45=$Q$13),O45*$AA$13,IF(AND(C45=$N$13,F45=$P$17,G45=$Q$13),O45*$AC$13,IF(AND(C45=$N$13,F45=$P$18,G45=$Q$13),O45*$AE$13,"N/A"))))))))))))))</f>
        <v>N/A</v>
      </c>
      <c r="P46" s="40" t="str">
        <f>IF(AND(C45=$N$12,F45=$P$12,G45=$Q$12),P45*$S$12,IF(AND(C45=$N$12,F45=$P$13,G45=$Q$12),P45*$U$12,IF(AND(C45=$N$12,F45=$P$14,G45=$Q$12),P45*$W$12,IF(AND(C45=$N$12,F45=$P$15,G45=$Q$12),P45*$Y$12,IF(AND(C45=$N$12,F45=$P$16,G45=$Q$12),P45*$AA$12,IF(AND(C45=$N$12,F45=$P$17,G45=$Q$12),P45*$AC$12,IF(AND(C45=$N$12,F45=$P$18,G45=$Q$12),P45*$AE$12,IF(AND(C45=$N$12,F45=$P$12,G45=$Q$13),P45*$S$13,IF(AND(C45=$N$12,F45=$P$13,G45=$Q$13),P45*$U$13,IF(AND(C45=$N$12,F45=$P$14,G45=$Q$13),P45*$W$13,IF(AND(C45=$N$12,F45=$P$15,G45=$Q$13),P45*$Y$13,IF(AND(C45=$N$12,F45=$P$16,G45=$Q$13),P45*$AA$13,IF(AND(C45=$N$12,F45=$P$17,G45=$Q$13),P45*$AC$13,IF(AND(C45=$N$12,F45=$P$18,G45=$Q$13),P45*$AE$13,"N/A"))))))))))))))</f>
        <v>N/A</v>
      </c>
      <c r="Q46" s="115" t="str">
        <f>IF(AND(C45=$N$12,F45=$P$12,G45=$Q$12),Q45*$S$12,IF(AND(C45=$N$12,F45=$P$13,G45=$Q$12),Q45*$U$12,IF(AND(C45=$N$12,F45=$P$14,G45=$Q$12),Q45*$W$12,IF(AND(C45=$N$12,F45=$P$15,G45=$Q$12),Q45*$Y$12,IF(AND(C45=$N$12,F45=$P$16,G45=$Q$12),Q45*$AA$12,IF(AND(C45=$N$12,F45=$P$17,G45=$Q$12),Q45*$AC$12,IF(AND(C45=$N$12,F45=$P$18,G45=$Q$12),Q45*$AE$12,IF(AND(C45=$N$12,F45=$P$12,G45=$Q$13),Q45*$S$13,IF(AND(C45=$N$12,F45=$P$13,G45=$Q$13),Q45*$U$13,IF(AND(C45=$N$12,F45=$P$14,G45=$Q$13),Q45*$W$13,IF(AND(C45=$N$12,F45=$P$15,G45=$Q$13),Q45*$Y$13,IF(AND(C45=$N$12,F45=$P$16,G45=$Q$13),Q45*$AA$13,IF(AND(C45=$N$12,F45=$P$17,G45=$Q$13),Q45*$AC$13,IF(AND(C45=$N$12,F45=$P$18,G45=$Q$13),Q45*$AE$13,"N/A"))))))))))))))</f>
        <v>N/A</v>
      </c>
    </row>
    <row r="47" spans="1:18" x14ac:dyDescent="0.3">
      <c r="A47" s="154">
        <v>8</v>
      </c>
      <c r="B47" s="163"/>
      <c r="C47" s="165"/>
      <c r="D47" s="152"/>
      <c r="E47" s="152"/>
      <c r="F47" s="152"/>
      <c r="G47" s="152"/>
      <c r="H47" s="152"/>
      <c r="I47" s="152"/>
      <c r="J47" s="127"/>
      <c r="K47" s="127"/>
      <c r="L47" s="127"/>
      <c r="M47" s="127"/>
      <c r="N47" s="127"/>
      <c r="O47" s="127"/>
      <c r="P47" s="127"/>
      <c r="Q47" s="128"/>
    </row>
    <row r="48" spans="1:18" ht="14.4" hidden="1" customHeight="1" x14ac:dyDescent="0.3">
      <c r="A48" s="155"/>
      <c r="B48" s="164"/>
      <c r="C48" s="166"/>
      <c r="D48" s="153"/>
      <c r="E48" s="153"/>
      <c r="F48" s="153"/>
      <c r="G48" s="153"/>
      <c r="H48" s="153"/>
      <c r="I48" s="153"/>
      <c r="J48" s="40" t="str">
        <f>IF(AND(C47=$N$12,F47=$P$12,G47=$Q$12),J47*$R$12,IF(AND(C47=$N$12,F47=$P$13,G47=$Q$12),J47*$R$12,IF(AND(C47=$N$12,F47=$P$14,G47=$Q$12),J47*$T$12,IF(AND(C47=$N$12,F47=$P$15,G47=$Q$12),J47*$V$12,IF(AND(C47=$N$12,F47=$P$16,G47=$Q$12),J47*$X$12,IF(AND(C47=$N$12,F47=$P$17,G47=$Q$12),J47*$Z$12,IF(AND(C47=$N$12,F47=$P$18,G47=$Q$12),J47*$AB$12,IF(AND(C47=$N$12,F47=$P$12,G47=$Q$13),J47*#REF!,IF(AND(C47=$N$12,F47=$P$13,G47=$Q$13),J47*$R$13,IF(AND(C47=$N$12,F47=$P$14,G47=$Q$13),J47*$T$13,IF(AND(C47=$N$12,F47=$P$15,G47=$Q$13),J47*$V$13,IF(AND(C47=$N$12,F47=$P$16,G47=$Q$13),J47*$X$13,IF(AND(C47=$N$12,F47=$P$17,G47=$Q$13),J47*$Z$13,IF(AND(C47=$N$12,F47=$P$18,G47=$Q$13),J47*$AB$13,"N/A"))))))))))))))</f>
        <v>N/A</v>
      </c>
      <c r="K48" s="40" t="str">
        <f>IF(AND(C47=$N$12,F47=$P$12,G47=$Q$12),K47*$R$12,IF(AND(C47=$N$12,F47=$P$13,G47=$Q$12),K47*$T$12,IF(AND(C47=$N$12,F47=$P$14,G47=$Q$12),K47*$V$12,IF(AND(C47=$N$12,F47=$P$15,G47=$Q$12),K47*$X$12,IF(AND(C47=$N$12,F47=$P$16,G47=$Q$12),K47*$Z$12,IF(AND(C47=$N$12,F47=$P$17,G47=$Q$12),K47*$AB$12,IF(AND(C47=$N$12,F47=$P$18,G47=$Q$12),K47*$AD$12,IF(AND(C47=$N$12,F47=$P$12,G47=$Q$13),K47*$R$13,IF(AND(C47=$N$12,F47=$P$13,G47=$Q$13),K47*$T$13,IF(AND(C47=$N$12,F47=$P$14,G47=$Q$13),K47*$V$13,IF(AND(C47=$N$12,F47=$P$15,G47=$Q$13),K47*$X$13,IF(AND(C47=$N$12,F47=$P$16,G47=$Q$13),K47*$Z$13,IF(AND(C47=$N$12,F47=$P$17,G47=$Q$13),K47*$AB$13,IF(AND(C47=$N$12,F47=$P$18,G47=$Q$13),K47*$AD$13,"N/A"))))))))))))))</f>
        <v>N/A</v>
      </c>
      <c r="L48" s="40">
        <f>IF(AND(F47=$P$12,G47=$Q$12),L47*$S$12,IF(AND(F47=$P$13,G47=$Q$12),L47*$U$12,IF(AND(F47=$P$14,G47=$Q$12),L47*$W$12,IF(AND(F47=$P$15,G47=$Q$12),L47*$Y$12,IF(AND(F47=$P$16,G47=$Q$12),L47*$AA$12,IF(AND(F47=$P$17,G47=$Q$12),L47*$AC$12,IF(AND(F47=$P$18,G47=$Q$12),L47*$AE$12,IF(AND(F47=$P$12,G47=$Q$13),L47*$S$13,IF(AND(F47=$P$13,G47=$Q$13),L47*$U$13,IF(AND(F47=$P$14,G47=$Q$13),L47*$W$13,IF(AND(F47=$P$15,G47=$Q$13),L47*$Y$13,IF(AND(F47=$P$16,G47=$Q$13),L47*$AA$13,IF(AND(F47=$P$17,G47=$Q$13),L47*$AC$13,IF(AND(F47=$P$18,G47=$Q$13),L47*$AE$13,0))))))))))))))</f>
        <v>0</v>
      </c>
      <c r="M48" s="40">
        <f>IF(AND(F47=$P$12,G47=$Q$12),M47*$S$12,IF(AND(F47=$P$13,G47=$Q$12),M47*$U$12,IF(AND(F47=$P$14,G47=$Q$12),M47*$W$12,IF(AND(F47=$P$15,G47=$Q$12),M47*$Y$12,IF(AND(F47=$P$16,G47=$Q$12),M47*$AA$12,IF(AND(F47=$P$17,G47=$Q$12),M47*$AC$12,IF(AND(F47=$P$18,G47=$Q$12),M47*$AE$12,IF(AND(F47=$P$12,G47=$Q$13),M47*$S$13,IF(AND(F47=$P$13,G47=$Q$13),M47*$U$13,IF(AND(F47=$P$14,G47=$Q$13),M47*$W$13,IF(AND(F47=$P$15,G47=$Q$13),M47*$Y$13,IF(AND(F47=$P$16,G47=$Q$13),M47*$AA$13,IF(AND(F47=$P$17,G47=$Q$13),M47*$AC$13,IF(AND(F47=$P$18,G47=$Q$13),M47*$AE$13,0))))))))))))))</f>
        <v>0</v>
      </c>
      <c r="N48" s="40">
        <f>IF(AND(F47=$P$12,G47=$Q$12),N47*$S$12,IF(AND(F47=$P$13,G47=$Q$12),N47*$U$12,IF(AND(F47=$P$14,G47=$Q$12),N47*$W$12,IF(AND(F47=$P$15,G47=$Q$12),N47*$Y$12,IF(AND(F47=$P$16,G47=$Q$12),N47*$AA$12,IF(AND(F47=$P$17,G47=$Q$12),N47*$AC$12,IF(AND(F47=$P$18,G47=$Q$12),N47*$AE$12,IF(AND(F47=$P$12,G47=$Q$13),N47*$S$13,IF(AND(F47=$P$13,G47=$Q$13),N47*$U$13,IF(AND(F47=$P$14,G47=$Q$13),N47*$W$13,IF(AND(F47=$P$15,G47=$Q$13),N47*$Y$13,IF(AND(F47=$P$16,G47=$Q$13),N47*$AA$13,IF(AND(F47=$P$17,G47=$Q$13),N47*$AC$13,IF(AND(F47=$P$18,G47=$Q$13),N47*$AE$13,0))))))))))))))</f>
        <v>0</v>
      </c>
      <c r="O48" s="40" t="str">
        <f>IF(AND(C47=$N$13,F47=$P$12,G47=$Q$12),O47*$S$12,IF(AND(C47=$N$13,F47=$P$13,G47=$Q$12),O47*$U$12,IF(AND(C47=$N$13,F47=$P$14,G47=$Q$12),O47*$W$12,IF(AND(C47=$N$13,F47=$P$15,G47=$Q$12),O47*$Y$12,IF(AND(C47=$N$13,F47=$P$16,G47=$Q$12),O47*$AA$12,IF(AND(C47=$N$13,F47=$P$17,G47=$Q$12),O47*$AC$12,IF(AND(C47=$N$13,F47=$P$18,G47=$Q$12),O47*$AE$12,IF(AND(C47=$N$13,F47=$P$12,G47=$Q$13),O47*$S$13,IF(AND(C47=$N$13,F47=$P$13,G47=$Q$13),O47*$U$13,IF(AND(C47=$N$13,F47=$P$14,G47=$Q$13),O47*$W$13,IF(AND(C47=$N$13,F47=$P$15,G47=$Q$13),O47*$Y$13,IF(AND(C47=$N$13,F47=$P$16,G47=$Q$13),O47*$AA$13,IF(AND(C47=$N$13,F47=$P$17,G47=$Q$13),O47*$AC$13,IF(AND(C47=$N$13,F47=$P$18,G47=$Q$13),O47*$AE$13,"N/A"))))))))))))))</f>
        <v>N/A</v>
      </c>
      <c r="P48" s="40" t="str">
        <f>IF(AND(C47=$N$12,F47=$P$12,G47=$Q$12),P47*$S$12,IF(AND(C47=$N$12,F47=$P$13,G47=$Q$12),P47*$U$12,IF(AND(C47=$N$12,F47=$P$14,G47=$Q$12),P47*$W$12,IF(AND(C47=$N$12,F47=$P$15,G47=$Q$12),P47*$Y$12,IF(AND(C47=$N$12,F47=$P$16,G47=$Q$12),P47*$AA$12,IF(AND(C47=$N$12,F47=$P$17,G47=$Q$12),P47*$AC$12,IF(AND(C47=$N$12,F47=$P$18,G47=$Q$12),P47*$AE$12,IF(AND(C47=$N$12,F47=$P$12,G47=$Q$13),P47*$S$13,IF(AND(C47=$N$12,F47=$P$13,G47=$Q$13),P47*$U$13,IF(AND(C47=$N$12,F47=$P$14,G47=$Q$13),P47*$W$13,IF(AND(C47=$N$12,F47=$P$15,G47=$Q$13),P47*$Y$13,IF(AND(C47=$N$12,F47=$P$16,G47=$Q$13),P47*$AA$13,IF(AND(C47=$N$12,F47=$P$17,G47=$Q$13),P47*$AC$13,IF(AND(C47=$N$12,F47=$P$18,G47=$Q$13),P47*$AE$13,"N/A"))))))))))))))</f>
        <v>N/A</v>
      </c>
      <c r="Q48" s="115" t="str">
        <f>IF(AND(C47=$N$12,F47=$P$12,G47=$Q$12),Q47*$S$12,IF(AND(C47=$N$12,F47=$P$13,G47=$Q$12),Q47*$U$12,IF(AND(C47=$N$12,F47=$P$14,G47=$Q$12),Q47*$W$12,IF(AND(C47=$N$12,F47=$P$15,G47=$Q$12),Q47*$Y$12,IF(AND(C47=$N$12,F47=$P$16,G47=$Q$12),Q47*$AA$12,IF(AND(C47=$N$12,F47=$P$17,G47=$Q$12),Q47*$AC$12,IF(AND(C47=$N$12,F47=$P$18,G47=$Q$12),Q47*$AE$12,IF(AND(C47=$N$12,F47=$P$12,G47=$Q$13),Q47*$S$13,IF(AND(C47=$N$12,F47=$P$13,G47=$Q$13),Q47*$U$13,IF(AND(C47=$N$12,F47=$P$14,G47=$Q$13),Q47*$W$13,IF(AND(C47=$N$12,F47=$P$15,G47=$Q$13),Q47*$Y$13,IF(AND(C47=$N$12,F47=$P$16,G47=$Q$13),Q47*$AA$13,IF(AND(C47=$N$12,F47=$P$17,G47=$Q$13),Q47*$AC$13,IF(AND(C47=$N$12,F47=$P$18,G47=$Q$13),Q47*$AE$13,"N/A"))))))))))))))</f>
        <v>N/A</v>
      </c>
    </row>
    <row r="49" spans="1:20" x14ac:dyDescent="0.3">
      <c r="A49" s="154">
        <v>9</v>
      </c>
      <c r="B49" s="163"/>
      <c r="C49" s="165"/>
      <c r="D49" s="152"/>
      <c r="E49" s="152"/>
      <c r="F49" s="152"/>
      <c r="G49" s="152"/>
      <c r="H49" s="152"/>
      <c r="I49" s="152"/>
      <c r="J49" s="127"/>
      <c r="K49" s="127"/>
      <c r="L49" s="127"/>
      <c r="M49" s="127"/>
      <c r="N49" s="127"/>
      <c r="O49" s="127"/>
      <c r="P49" s="127"/>
      <c r="Q49" s="128"/>
    </row>
    <row r="50" spans="1:20" ht="14.4" hidden="1" customHeight="1" x14ac:dyDescent="0.3">
      <c r="A50" s="155"/>
      <c r="B50" s="164"/>
      <c r="C50" s="166"/>
      <c r="D50" s="153"/>
      <c r="E50" s="153"/>
      <c r="F50" s="153"/>
      <c r="G50" s="153"/>
      <c r="H50" s="153"/>
      <c r="I50" s="153"/>
      <c r="J50" s="40" t="str">
        <f>IF(AND(C49=$N$12,F49=$P$12,G49=$Q$12),J49*$R$12,IF(AND(C49=$N$12,F49=$P$13,G49=$Q$12),J49*$R$12,IF(AND(C49=$N$12,F49=$P$14,G49=$Q$12),J49*$T$12,IF(AND(C49=$N$12,F49=$P$15,G49=$Q$12),J49*$V$12,IF(AND(C49=$N$12,F49=$P$16,G49=$Q$12),J49*$X$12,IF(AND(C49=$N$12,F49=$P$17,G49=$Q$12),J49*$Z$12,IF(AND(C49=$N$12,F49=$P$18,G49=$Q$12),J49*$AB$12,IF(AND(C49=$N$12,F49=$P$12,G49=$Q$13),J49*#REF!,IF(AND(C49=$N$12,F49=$P$13,G49=$Q$13),J49*$R$13,IF(AND(C49=$N$12,F49=$P$14,G49=$Q$13),J49*$T$13,IF(AND(C49=$N$12,F49=$P$15,G49=$Q$13),J49*$V$13,IF(AND(C49=$N$12,F49=$P$16,G49=$Q$13),J49*$X$13,IF(AND(C49=$N$12,F49=$P$17,G49=$Q$13),J49*$Z$13,IF(AND(C49=$N$12,F49=$P$18,G49=$Q$13),J49*$AB$13,"N/A"))))))))))))))</f>
        <v>N/A</v>
      </c>
      <c r="K50" s="40" t="str">
        <f>IF(AND(C49=$N$12,F49=$P$12,G49=$Q$12),K49*$R$12,IF(AND(C49=$N$12,F49=$P$13,G49=$Q$12),K49*$T$12,IF(AND(C49=$N$12,F49=$P$14,G49=$Q$12),K49*$V$12,IF(AND(C49=$N$12,F49=$P$15,G49=$Q$12),K49*$X$12,IF(AND(C49=$N$12,F49=$P$16,G49=$Q$12),K49*$Z$12,IF(AND(C49=$N$12,F49=$P$17,G49=$Q$12),K49*$AB$12,IF(AND(C49=$N$12,F49=$P$18,G49=$Q$12),K49*$AD$12,IF(AND(C49=$N$12,F49=$P$12,G49=$Q$13),K49*$R$13,IF(AND(C49=$N$12,F49=$P$13,G49=$Q$13),K49*$T$13,IF(AND(C49=$N$12,F49=$P$14,G49=$Q$13),K49*$V$13,IF(AND(C49=$N$12,F49=$P$15,G49=$Q$13),K49*$X$13,IF(AND(C49=$N$12,F49=$P$16,G49=$Q$13),K49*$Z$13,IF(AND(C49=$N$12,F49=$P$17,G49=$Q$13),K49*$AB$13,IF(AND(C49=$N$12,F49=$P$18,G49=$Q$13),K49*$AD$13,"N/A"))))))))))))))</f>
        <v>N/A</v>
      </c>
      <c r="L50" s="40">
        <f>IF(AND(F49=$P$12,G49=$Q$12),L49*$S$12,IF(AND(F49=$P$13,G49=$Q$12),L49*$U$12,IF(AND(F49=$P$14,G49=$Q$12),L49*$W$12,IF(AND(F49=$P$15,G49=$Q$12),L49*$Y$12,IF(AND(F49=$P$16,G49=$Q$12),L49*$AA$12,IF(AND(F49=$P$17,G49=$Q$12),L49*$AC$12,IF(AND(F49=$P$18,G49=$Q$12),L49*$AE$12,IF(AND(F49=$P$12,G49=$Q$13),L49*$S$13,IF(AND(F49=$P$13,G49=$Q$13),L49*$U$13,IF(AND(F49=$P$14,G49=$Q$13),L49*$W$13,IF(AND(F49=$P$15,G49=$Q$13),L49*$Y$13,IF(AND(F49=$P$16,G49=$Q$13),L49*$AA$13,IF(AND(F49=$P$17,G49=$Q$13),L49*$AC$13,IF(AND(F49=$P$18,G49=$Q$13),L49*$AE$13,0))))))))))))))</f>
        <v>0</v>
      </c>
      <c r="M50" s="40">
        <f>IF(AND(F49=$P$12,G49=$Q$12),M49*$S$12,IF(AND(F49=$P$13,G49=$Q$12),M49*$U$12,IF(AND(F49=$P$14,G49=$Q$12),M49*$W$12,IF(AND(F49=$P$15,G49=$Q$12),M49*$Y$12,IF(AND(F49=$P$16,G49=$Q$12),M49*$AA$12,IF(AND(F49=$P$17,G49=$Q$12),M49*$AC$12,IF(AND(F49=$P$18,G49=$Q$12),M49*$AE$12,IF(AND(F49=$P$12,G49=$Q$13),M49*$S$13,IF(AND(F49=$P$13,G49=$Q$13),M49*$U$13,IF(AND(F49=$P$14,G49=$Q$13),M49*$W$13,IF(AND(F49=$P$15,G49=$Q$13),M49*$Y$13,IF(AND(F49=$P$16,G49=$Q$13),M49*$AA$13,IF(AND(F49=$P$17,G49=$Q$13),M49*$AC$13,IF(AND(F49=$P$18,G49=$Q$13),M49*$AE$13,0))))))))))))))</f>
        <v>0</v>
      </c>
      <c r="N50" s="40">
        <f>IF(AND(F49=$P$12,G49=$Q$12),N49*$S$12,IF(AND(F49=$P$13,G49=$Q$12),N49*$U$12,IF(AND(F49=$P$14,G49=$Q$12),N49*$W$12,IF(AND(F49=$P$15,G49=$Q$12),N49*$Y$12,IF(AND(F49=$P$16,G49=$Q$12),N49*$AA$12,IF(AND(F49=$P$17,G49=$Q$12),N49*$AC$12,IF(AND(F49=$P$18,G49=$Q$12),N49*$AE$12,IF(AND(F49=$P$12,G49=$Q$13),N49*$S$13,IF(AND(F49=$P$13,G49=$Q$13),N49*$U$13,IF(AND(F49=$P$14,G49=$Q$13),N49*$W$13,IF(AND(F49=$P$15,G49=$Q$13),N49*$Y$13,IF(AND(F49=$P$16,G49=$Q$13),N49*$AA$13,IF(AND(F49=$P$17,G49=$Q$13),N49*$AC$13,IF(AND(F49=$P$18,G49=$Q$13),N49*$AE$13,0))))))))))))))</f>
        <v>0</v>
      </c>
      <c r="O50" s="40" t="str">
        <f>IF(AND(C49=$N$13,F49=$P$12,G49=$Q$12),O49*$S$12,IF(AND(C49=$N$13,F49=$P$13,G49=$Q$12),O49*$U$12,IF(AND(C49=$N$13,F49=$P$14,G49=$Q$12),O49*$W$12,IF(AND(C49=$N$13,F49=$P$15,G49=$Q$12),O49*$Y$12,IF(AND(C49=$N$13,F49=$P$16,G49=$Q$12),O49*$AA$12,IF(AND(C49=$N$13,F49=$P$17,G49=$Q$12),O49*$AC$12,IF(AND(C49=$N$13,F49=$P$18,G49=$Q$12),O49*$AE$12,IF(AND(C49=$N$13,F49=$P$12,G49=$Q$13),O49*$S$13,IF(AND(C49=$N$13,F49=$P$13,G49=$Q$13),O49*$U$13,IF(AND(C49=$N$13,F49=$P$14,G49=$Q$13),O49*$W$13,IF(AND(C49=$N$13,F49=$P$15,G49=$Q$13),O49*$Y$13,IF(AND(C49=$N$13,F49=$P$16,G49=$Q$13),O49*$AA$13,IF(AND(C49=$N$13,F49=$P$17,G49=$Q$13),O49*$AC$13,IF(AND(C49=$N$13,F49=$P$18,G49=$Q$13),O49*$AE$13,"N/A"))))))))))))))</f>
        <v>N/A</v>
      </c>
      <c r="P50" s="40" t="str">
        <f>IF(AND(C49=$N$12,F49=$P$12,G49=$Q$12),P49*$S$12,IF(AND(C49=$N$12,F49=$P$13,G49=$Q$12),P49*$U$12,IF(AND(C49=$N$12,F49=$P$14,G49=$Q$12),P49*$W$12,IF(AND(C49=$N$12,F49=$P$15,G49=$Q$12),P49*$Y$12,IF(AND(C49=$N$12,F49=$P$16,G49=$Q$12),P49*$AA$12,IF(AND(C49=$N$12,F49=$P$17,G49=$Q$12),P49*$AC$12,IF(AND(C49=$N$12,F49=$P$18,G49=$Q$12),P49*$AE$12,IF(AND(C49=$N$12,F49=$P$12,G49=$Q$13),P49*$S$13,IF(AND(C49=$N$12,F49=$P$13,G49=$Q$13),P49*$U$13,IF(AND(C49=$N$12,F49=$P$14,G49=$Q$13),P49*$W$13,IF(AND(C49=$N$12,F49=$P$15,G49=$Q$13),P49*$Y$13,IF(AND(C49=$N$12,F49=$P$16,G49=$Q$13),P49*$AA$13,IF(AND(C49=$N$12,F49=$P$17,G49=$Q$13),P49*$AC$13,IF(AND(C49=$N$12,F49=$P$18,G49=$Q$13),P49*$AE$13,"N/A"))))))))))))))</f>
        <v>N/A</v>
      </c>
      <c r="Q50" s="115" t="str">
        <f>IF(AND(C49=$N$12,F49=$P$12,G49=$Q$12),Q49*$S$12,IF(AND(C49=$N$12,F49=$P$13,G49=$Q$12),Q49*$U$12,IF(AND(C49=$N$12,F49=$P$14,G49=$Q$12),Q49*$W$12,IF(AND(C49=$N$12,F49=$P$15,G49=$Q$12),Q49*$Y$12,IF(AND(C49=$N$12,F49=$P$16,G49=$Q$12),Q49*$AA$12,IF(AND(C49=$N$12,F49=$P$17,G49=$Q$12),Q49*$AC$12,IF(AND(C49=$N$12,F49=$P$18,G49=$Q$12),Q49*$AE$12,IF(AND(C49=$N$12,F49=$P$12,G49=$Q$13),Q49*$S$13,IF(AND(C49=$N$12,F49=$P$13,G49=$Q$13),Q49*$U$13,IF(AND(C49=$N$12,F49=$P$14,G49=$Q$13),Q49*$W$13,IF(AND(C49=$N$12,F49=$P$15,G49=$Q$13),Q49*$Y$13,IF(AND(C49=$N$12,F49=$P$16,G49=$Q$13),Q49*$AA$13,IF(AND(C49=$N$12,F49=$P$17,G49=$Q$13),Q49*$AC$13,IF(AND(C49=$N$12,F49=$P$18,G49=$Q$13),Q49*$AE$13,"N/A"))))))))))))))</f>
        <v>N/A</v>
      </c>
    </row>
    <row r="51" spans="1:20" x14ac:dyDescent="0.3">
      <c r="A51" s="163">
        <v>10</v>
      </c>
      <c r="B51" s="163"/>
      <c r="C51" s="165"/>
      <c r="D51" s="152"/>
      <c r="E51" s="152"/>
      <c r="F51" s="152"/>
      <c r="G51" s="152"/>
      <c r="H51" s="152"/>
      <c r="I51" s="152"/>
      <c r="J51" s="39"/>
      <c r="K51" s="39"/>
      <c r="L51" s="39"/>
      <c r="M51" s="39"/>
      <c r="N51" s="39"/>
      <c r="O51" s="39"/>
      <c r="P51" s="39"/>
      <c r="Q51" s="126"/>
    </row>
    <row r="52" spans="1:20" ht="14.4" hidden="1" customHeight="1" x14ac:dyDescent="0.3">
      <c r="A52" s="164"/>
      <c r="B52" s="164"/>
      <c r="C52" s="166"/>
      <c r="D52" s="153"/>
      <c r="E52" s="153"/>
      <c r="F52" s="153"/>
      <c r="G52" s="153"/>
      <c r="H52" s="153"/>
      <c r="I52" s="153"/>
      <c r="J52" s="40" t="str">
        <f>IF(AND(C51=$N$12,F51=$P$12,G51=$Q$12),J51*$R$12,IF(AND(C51=$N$12,F51=$P$13,G51=$Q$12),J51*$R$12,IF(AND(C51=$N$12,F51=$P$14,G51=$Q$12),J51*$T$12,IF(AND(C51=$N$12,F51=$P$15,G51=$Q$12),J51*$V$12,IF(AND(C51=$N$12,F51=$P$16,G51=$Q$12),J51*$X$12,IF(AND(C51=$N$12,F51=$P$17,G51=$Q$12),J51*$Z$12,IF(AND(C51=$N$12,F51=$P$18,G51=$Q$12),J51*$AB$12,IF(AND(C51=$N$12,F51=$P$12,G51=$Q$13),J51*#REF!,IF(AND(C51=$N$12,F51=$P$13,G51=$Q$13),J51*$R$13,IF(AND(C51=$N$12,F51=$P$14,G51=$Q$13),J51*$T$13,IF(AND(C51=$N$12,F51=$P$15,G51=$Q$13),J51*$V$13,IF(AND(C51=$N$12,F51=$P$16,G51=$Q$13),J51*$X$13,IF(AND(C51=$N$12,F51=$P$17,G51=$Q$13),J51*$Z$13,IF(AND(C51=$N$12,F51=$P$18,G51=$Q$13),J51*$AB$13,"N/A"))))))))))))))</f>
        <v>N/A</v>
      </c>
      <c r="K52" s="40" t="str">
        <f>IF(AND(C51=$N$12,F51=$P$12,G51=$Q$12),K51*$R$12,IF(AND(C51=$N$12,F51=$P$13,G51=$Q$12),K51*$T$12,IF(AND(C51=$N$12,F51=$P$14,G51=$Q$12),K51*$V$12,IF(AND(C51=$N$12,F51=$P$15,G51=$Q$12),K51*$X$12,IF(AND(C51=$N$12,F51=$P$16,G51=$Q$12),K51*$Z$12,IF(AND(C51=$N$12,F51=$P$17,G51=$Q$12),K51*$AB$12,IF(AND(C51=$N$12,F51=$P$18,G51=$Q$12),K51*$AD$12,IF(AND(C51=$N$12,F51=$P$12,G51=$Q$13),K51*$R$13,IF(AND(C51=$N$12,F51=$P$13,G51=$Q$13),K51*$T$13,IF(AND(C51=$N$12,F51=$P$14,G51=$Q$13),K51*$V$13,IF(AND(C51=$N$12,F51=$P$15,G51=$Q$13),K51*$X$13,IF(AND(C51=$N$12,F51=$P$16,G51=$Q$13),K51*$Z$13,IF(AND(C51=$N$12,F51=$P$17,G51=$Q$13),K51*$AB$13,IF(AND(C51=$N$12,F51=$P$18,G51=$Q$13),K51*$AD$13,"N/A"))))))))))))))</f>
        <v>N/A</v>
      </c>
      <c r="L52" s="40">
        <f>IF(AND(F51=$P$12,G51=$Q$12),L51*$S$12,IF(AND(F51=$P$13,G51=$Q$12),L51*$U$12,IF(AND(F51=$P$14,G51=$Q$12),L51*$W$12,IF(AND(F51=$P$15,G51=$Q$12),L51*$Y$12,IF(AND(F51=$P$16,G51=$Q$12),L51*$AA$12,IF(AND(F51=$P$17,G51=$Q$12),L51*$AC$12,IF(AND(F51=$P$18,G51=$Q$12),L51*$AE$12,IF(AND(F51=$P$12,G51=$Q$13),L51*$S$13,IF(AND(F51=$P$13,G51=$Q$13),L51*$U$13,IF(AND(F51=$P$14,G51=$Q$13),L51*$W$13,IF(AND(F51=$P$15,G51=$Q$13),L51*$Y$13,IF(AND(F51=$P$16,G51=$Q$13),L51*$AA$13,IF(AND(F51=$P$17,G51=$Q$13),L51*$AC$13,IF(AND(F51=$P$18,G51=$Q$13),L51*$AE$13,0))))))))))))))</f>
        <v>0</v>
      </c>
      <c r="M52" s="40">
        <f>IF(AND(F51=$P$12,G51=$Q$12),M51*$S$12,IF(AND(F51=$P$13,G51=$Q$12),M51*$U$12,IF(AND(F51=$P$14,G51=$Q$12),M51*$W$12,IF(AND(F51=$P$15,G51=$Q$12),M51*$Y$12,IF(AND(F51=$P$16,G51=$Q$12),M51*$AA$12,IF(AND(F51=$P$17,G51=$Q$12),M51*$AC$12,IF(AND(F51=$P$18,G51=$Q$12),M51*$AE$12,IF(AND(F51=$P$12,G51=$Q$13),M51*$S$13,IF(AND(F51=$P$13,G51=$Q$13),M51*$U$13,IF(AND(F51=$P$14,G51=$Q$13),M51*$W$13,IF(AND(F51=$P$15,G51=$Q$13),M51*$Y$13,IF(AND(F51=$P$16,G51=$Q$13),M51*$AA$13,IF(AND(F51=$P$17,G51=$Q$13),M51*$AC$13,IF(AND(F51=$P$18,G51=$Q$13),M51*$AE$13,0))))))))))))))</f>
        <v>0</v>
      </c>
      <c r="N52" s="40">
        <f>IF(AND(F51=$P$12,G51=$Q$12),N51*$S$12,IF(AND(F51=$P$13,G51=$Q$12),N51*$U$12,IF(AND(F51=$P$14,G51=$Q$12),N51*$W$12,IF(AND(F51=$P$15,G51=$Q$12),N51*$Y$12,IF(AND(F51=$P$16,G51=$Q$12),N51*$AA$12,IF(AND(F51=$P$17,G51=$Q$12),N51*$AC$12,IF(AND(F51=$P$18,G51=$Q$12),N51*$AE$12,IF(AND(F51=$P$12,G51=$Q$13),N51*$S$13,IF(AND(F51=$P$13,G51=$Q$13),N51*$U$13,IF(AND(F51=$P$14,G51=$Q$13),N51*$W$13,IF(AND(F51=$P$15,G51=$Q$13),N51*$Y$13,IF(AND(F51=$P$16,G51=$Q$13),N51*$AA$13,IF(AND(F51=$P$17,G51=$Q$13),N51*$AC$13,IF(AND(F51=$P$18,G51=$Q$13),N51*$AE$13,0))))))))))))))</f>
        <v>0</v>
      </c>
      <c r="O52" s="40" t="str">
        <f>IF(AND(C51=$N$13,F51=$P$12,G51=$Q$12),O51*$S$12,IF(AND(C51=$N$13,F51=$P$13,G51=$Q$12),O51*$U$12,IF(AND(C51=$N$13,F51=$P$14,G51=$Q$12),O51*$W$12,IF(AND(C51=$N$13,F51=$P$15,G51=$Q$12),O51*$Y$12,IF(AND(C51=$N$13,F51=$P$16,G51=$Q$12),O51*$AA$12,IF(AND(C51=$N$13,F51=$P$17,G51=$Q$12),O51*$AC$12,IF(AND(C51=$N$13,F51=$P$18,G51=$Q$12),O51*$AE$12,IF(AND(C51=$N$13,F51=$P$12,G51=$Q$13),O51*$S$13,IF(AND(C51=$N$13,F51=$P$13,G51=$Q$13),O51*$U$13,IF(AND(C51=$N$13,F51=$P$14,G51=$Q$13),O51*$W$13,IF(AND(C51=$N$13,F51=$P$15,G51=$Q$13),O51*$Y$13,IF(AND(C51=$N$13,F51=$P$16,G51=$Q$13),O51*$AA$13,IF(AND(C51=$N$13,F51=$P$17,G51=$Q$13),O51*$AC$13,IF(AND(C51=$N$13,F51=$P$18,G51=$Q$13),O51*$AE$13,"N/A"))))))))))))))</f>
        <v>N/A</v>
      </c>
      <c r="P52" s="40" t="str">
        <f>IF(AND(C51=$N$12,F51=$P$12,G51=$Q$12),P51*$S$12,IF(AND(C51=$N$12,F51=$P$13,G51=$Q$12),P51*$U$12,IF(AND(C51=$N$12,F51=$P$14,G51=$Q$12),P51*$W$12,IF(AND(C51=$N$12,F51=$P$15,G51=$Q$12),P51*$Y$12,IF(AND(C51=$N$12,F51=$P$16,G51=$Q$12),P51*$AA$12,IF(AND(C51=$N$12,F51=$P$17,G51=$Q$12),P51*$AC$12,IF(AND(C51=$N$12,F51=$P$18,G51=$Q$12),P51*$AE$12,IF(AND(C51=$N$12,F51=$P$12,G51=$Q$13),P51*$S$13,IF(AND(C51=$N$12,F51=$P$13,G51=$Q$13),P51*$U$13,IF(AND(C51=$N$12,F51=$P$14,G51=$Q$13),P51*$W$13,IF(AND(C51=$N$12,F51=$P$15,G51=$Q$13),P51*$Y$13,IF(AND(C51=$N$12,F51=$P$16,G51=$Q$13),P51*$AA$13,IF(AND(C51=$N$12,F51=$P$17,G51=$Q$13),P51*$AC$13,IF(AND(C51=$N$12,F51=$P$18,G51=$Q$13),P51*$AE$13,"N/A"))))))))))))))</f>
        <v>N/A</v>
      </c>
      <c r="Q52" s="115" t="str">
        <f>IF(AND(C51=$N$12,F51=$P$12,G51=$Q$12),Q51*$S$12,IF(AND(C51=$N$12,F51=$P$13,G51=$Q$12),Q51*$U$12,IF(AND(C51=$N$12,F51=$P$14,G51=$Q$12),Q51*$W$12,IF(AND(C51=$N$12,F51=$P$15,G51=$Q$12),Q51*$Y$12,IF(AND(C51=$N$12,F51=$P$16,G51=$Q$12),Q51*$AA$12,IF(AND(C51=$N$12,F51=$P$17,G51=$Q$12),Q51*$AC$12,IF(AND(C51=$N$12,F51=$P$18,G51=$Q$12),Q51*$AE$12,IF(AND(C51=$N$12,F51=$P$12,G51=$Q$13),Q51*$S$13,IF(AND(C51=$N$12,F51=$P$13,G51=$Q$13),Q51*$U$13,IF(AND(C51=$N$12,F51=$P$14,G51=$Q$13),Q51*$W$13,IF(AND(C51=$N$12,F51=$P$15,G51=$Q$13),Q51*$Y$13,IF(AND(C51=$N$12,F51=$P$16,G51=$Q$13),Q51*$AA$13,IF(AND(C51=$N$12,F51=$P$17,G51=$Q$13),Q51*$AC$13,IF(AND(C51=$N$12,F51=$P$18,G51=$Q$13),Q51*$AE$13,"N/A"))))))))))))))</f>
        <v>N/A</v>
      </c>
      <c r="T52" s="100"/>
    </row>
    <row r="53" spans="1:20" x14ac:dyDescent="0.3">
      <c r="A53" s="154">
        <v>11</v>
      </c>
      <c r="B53" s="163"/>
      <c r="C53" s="165"/>
      <c r="D53" s="152"/>
      <c r="E53" s="152"/>
      <c r="F53" s="152"/>
      <c r="G53" s="152"/>
      <c r="H53" s="152"/>
      <c r="I53" s="152"/>
      <c r="J53" s="129"/>
      <c r="K53" s="129"/>
      <c r="L53" s="129"/>
      <c r="M53" s="129"/>
      <c r="N53" s="129"/>
      <c r="O53" s="129"/>
      <c r="P53" s="129"/>
      <c r="Q53" s="130"/>
      <c r="T53" s="100"/>
    </row>
    <row r="54" spans="1:20" ht="14.4" hidden="1" customHeight="1" x14ac:dyDescent="0.3">
      <c r="A54" s="155"/>
      <c r="B54" s="164"/>
      <c r="C54" s="166"/>
      <c r="D54" s="153"/>
      <c r="E54" s="153"/>
      <c r="F54" s="153"/>
      <c r="G54" s="153"/>
      <c r="H54" s="153"/>
      <c r="I54" s="153"/>
      <c r="J54" s="40" t="str">
        <f>IF(AND(C53=$N$12,F53=$P$12,G53=$Q$12),J53*$R$12,IF(AND(C53=$N$12,F53=$P$13,G53=$Q$12),J53*$R$12,IF(AND(C53=$N$12,F53=$P$14,G53=$Q$12),J53*$T$12,IF(AND(C53=$N$12,F53=$P$15,G53=$Q$12),J53*$V$12,IF(AND(C53=$N$12,F53=$P$16,G53=$Q$12),J53*$X$12,IF(AND(C53=$N$12,F53=$P$17,G53=$Q$12),J53*$Z$12,IF(AND(C53=$N$12,F53=$P$18,G53=$Q$12),J53*$AB$12,IF(AND(C53=$N$12,F53=$P$12,G53=$Q$13),J53*#REF!,IF(AND(C53=$N$12,F53=$P$13,G53=$Q$13),J53*$R$13,IF(AND(C53=$N$12,F53=$P$14,G53=$Q$13),J53*$T$13,IF(AND(C53=$N$12,F53=$P$15,G53=$Q$13),J53*$V$13,IF(AND(C53=$N$12,F53=$P$16,G53=$Q$13),J53*$X$13,IF(AND(C53=$N$12,F53=$P$17,G53=$Q$13),J53*$Z$13,IF(AND(C53=$N$12,F53=$P$18,G53=$Q$13),J53*$AB$13,"N/A"))))))))))))))</f>
        <v>N/A</v>
      </c>
      <c r="K54" s="40" t="str">
        <f>IF(AND(C53=$N$12,F53=$P$12,G53=$Q$12),K53*$R$12,IF(AND(C53=$N$12,F53=$P$13,G53=$Q$12),K53*$T$12,IF(AND(C53=$N$12,F53=$P$14,G53=$Q$12),K53*$V$12,IF(AND(C53=$N$12,F53=$P$15,G53=$Q$12),K53*$X$12,IF(AND(C53=$N$12,F53=$P$16,G53=$Q$12),K53*$Z$12,IF(AND(C53=$N$12,F53=$P$17,G53=$Q$12),K53*$AB$12,IF(AND(C53=$N$12,F53=$P$18,G53=$Q$12),K53*$AD$12,IF(AND(C53=$N$12,F53=$P$12,G53=$Q$13),K53*$R$13,IF(AND(C53=$N$12,F53=$P$13,G53=$Q$13),K53*$T$13,IF(AND(C53=$N$12,F53=$P$14,G53=$Q$13),K53*$V$13,IF(AND(C53=$N$12,F53=$P$15,G53=$Q$13),K53*$X$13,IF(AND(C53=$N$12,F53=$P$16,G53=$Q$13),K53*$Z$13,IF(AND(C53=$N$12,F53=$P$17,G53=$Q$13),K53*$AB$13,IF(AND(C53=$N$12,F53=$P$18,G53=$Q$13),K53*$AD$13,"N/A"))))))))))))))</f>
        <v>N/A</v>
      </c>
      <c r="L54" s="40">
        <f>IF(AND(F53=$P$12,G53=$Q$12),L53*$S$12,IF(AND(F53=$P$13,G53=$Q$12),L53*$U$12,IF(AND(F53=$P$14,G53=$Q$12),L53*$W$12,IF(AND(F53=$P$15,G53=$Q$12),L53*$Y$12,IF(AND(F53=$P$16,G53=$Q$12),L53*$AA$12,IF(AND(F53=$P$17,G53=$Q$12),L53*$AC$12,IF(AND(F53=$P$18,G53=$Q$12),L53*$AE$12,IF(AND(F53=$P$12,G53=$Q$13),L53*$S$13,IF(AND(F53=$P$13,G53=$Q$13),L53*$U$13,IF(AND(F53=$P$14,G53=$Q$13),L53*$W$13,IF(AND(F53=$P$15,G53=$Q$13),L53*$Y$13,IF(AND(F53=$P$16,G53=$Q$13),L53*$AA$13,IF(AND(F53=$P$17,G53=$Q$13),L53*$AC$13,IF(AND(F53=$P$18,G53=$Q$13),L53*$AE$13,0))))))))))))))</f>
        <v>0</v>
      </c>
      <c r="M54" s="40">
        <f>IF(AND(F53=$P$12,G53=$Q$12),M53*$S$12,IF(AND(F53=$P$13,G53=$Q$12),M53*$U$12,IF(AND(F53=$P$14,G53=$Q$12),M53*$W$12,IF(AND(F53=$P$15,G53=$Q$12),M53*$Y$12,IF(AND(F53=$P$16,G53=$Q$12),M53*$AA$12,IF(AND(F53=$P$17,G53=$Q$12),M53*$AC$12,IF(AND(F53=$P$18,G53=$Q$12),M53*$AE$12,IF(AND(F53=$P$12,G53=$Q$13),M53*$S$13,IF(AND(F53=$P$13,G53=$Q$13),M53*$U$13,IF(AND(F53=$P$14,G53=$Q$13),M53*$W$13,IF(AND(F53=$P$15,G53=$Q$13),M53*$Y$13,IF(AND(F53=$P$16,G53=$Q$13),M53*$AA$13,IF(AND(F53=$P$17,G53=$Q$13),M53*$AC$13,IF(AND(F53=$P$18,G53=$Q$13),M53*$AE$13,0))))))))))))))</f>
        <v>0</v>
      </c>
      <c r="N54" s="40">
        <f>IF(AND(F53=$P$12,G53=$Q$12),N53*$S$12,IF(AND(F53=$P$13,G53=$Q$12),N53*$U$12,IF(AND(F53=$P$14,G53=$Q$12),N53*$W$12,IF(AND(F53=$P$15,G53=$Q$12),N53*$Y$12,IF(AND(F53=$P$16,G53=$Q$12),N53*$AA$12,IF(AND(F53=$P$17,G53=$Q$12),N53*$AC$12,IF(AND(F53=$P$18,G53=$Q$12),N53*$AE$12,IF(AND(F53=$P$12,G53=$Q$13),N53*$S$13,IF(AND(F53=$P$13,G53=$Q$13),N53*$U$13,IF(AND(F53=$P$14,G53=$Q$13),N53*$W$13,IF(AND(F53=$P$15,G53=$Q$13),N53*$Y$13,IF(AND(F53=$P$16,G53=$Q$13),N53*$AA$13,IF(AND(F53=$P$17,G53=$Q$13),N53*$AC$13,IF(AND(F53=$P$18,G53=$Q$13),N53*$AE$13,0))))))))))))))</f>
        <v>0</v>
      </c>
      <c r="O54" s="40" t="str">
        <f>IF(AND(C53=$N$13,F53=$P$12,G53=$Q$12),O53*$S$12,IF(AND(C53=$N$13,F53=$P$13,G53=$Q$12),O53*$U$12,IF(AND(C53=$N$13,F53=$P$14,G53=$Q$12),O53*$W$12,IF(AND(C53=$N$13,F53=$P$15,G53=$Q$12),O53*$Y$12,IF(AND(C53=$N$13,F53=$P$16,G53=$Q$12),O53*$AA$12,IF(AND(C53=$N$13,F53=$P$17,G53=$Q$12),O53*$AC$12,IF(AND(C53=$N$13,F53=$P$18,G53=$Q$12),O53*$AE$12,IF(AND(C53=$N$13,F53=$P$12,G53=$Q$13),O53*$S$13,IF(AND(C53=$N$13,F53=$P$13,G53=$Q$13),O53*$U$13,IF(AND(C53=$N$13,F53=$P$14,G53=$Q$13),O53*$W$13,IF(AND(C53=$N$13,F53=$P$15,G53=$Q$13),O53*$Y$13,IF(AND(C53=$N$13,F53=$P$16,G53=$Q$13),O53*$AA$13,IF(AND(C53=$N$13,F53=$P$17,G53=$Q$13),O53*$AC$13,IF(AND(C53=$N$13,F53=$P$18,G53=$Q$13),O53*$AE$13,"N/A"))))))))))))))</f>
        <v>N/A</v>
      </c>
      <c r="P54" s="40" t="str">
        <f>IF(AND(C53=$N$12,F53=$P$12,G53=$Q$12),P53*$S$12,IF(AND(C53=$N$12,F53=$P$13,G53=$Q$12),P53*$U$12,IF(AND(C53=$N$12,F53=$P$14,G53=$Q$12),P53*$W$12,IF(AND(C53=$N$12,F53=$P$15,G53=$Q$12),P53*$Y$12,IF(AND(C53=$N$12,F53=$P$16,G53=$Q$12),P53*$AA$12,IF(AND(C53=$N$12,F53=$P$17,G53=$Q$12),P53*$AC$12,IF(AND(C53=$N$12,F53=$P$18,G53=$Q$12),P53*$AE$12,IF(AND(C53=$N$12,F53=$P$12,G53=$Q$13),P53*$S$13,IF(AND(C53=$N$12,F53=$P$13,G53=$Q$13),P53*$U$13,IF(AND(C53=$N$12,F53=$P$14,G53=$Q$13),P53*$W$13,IF(AND(C53=$N$12,F53=$P$15,G53=$Q$13),P53*$Y$13,IF(AND(C53=$N$12,F53=$P$16,G53=$Q$13),P53*$AA$13,IF(AND(C53=$N$12,F53=$P$17,G53=$Q$13),P53*$AC$13,IF(AND(C53=$N$12,F53=$P$18,G53=$Q$13),P53*$AE$13,"N/A"))))))))))))))</f>
        <v>N/A</v>
      </c>
      <c r="Q54" s="115" t="str">
        <f>IF(AND(C53=$N$12,F53=$P$12,G53=$Q$12),Q53*$S$12,IF(AND(C53=$N$12,F53=$P$13,G53=$Q$12),Q53*$U$12,IF(AND(C53=$N$12,F53=$P$14,G53=$Q$12),Q53*$W$12,IF(AND(C53=$N$12,F53=$P$15,G53=$Q$12),Q53*$Y$12,IF(AND(C53=$N$12,F53=$P$16,G53=$Q$12),Q53*$AA$12,IF(AND(C53=$N$12,F53=$P$17,G53=$Q$12),Q53*$AC$12,IF(AND(C53=$N$12,F53=$P$18,G53=$Q$12),Q53*$AE$12,IF(AND(C53=$N$12,F53=$P$12,G53=$Q$13),Q53*$S$13,IF(AND(C53=$N$12,F53=$P$13,G53=$Q$13),Q53*$U$13,IF(AND(C53=$N$12,F53=$P$14,G53=$Q$13),Q53*$W$13,IF(AND(C53=$N$12,F53=$P$15,G53=$Q$13),Q53*$Y$13,IF(AND(C53=$N$12,F53=$P$16,G53=$Q$13),Q53*$AA$13,IF(AND(C53=$N$12,F53=$P$17,G53=$Q$13),Q53*$AC$13,IF(AND(C53=$N$12,F53=$P$18,G53=$Q$13),Q53*$AE$13,"N/A"))))))))))))))</f>
        <v>N/A</v>
      </c>
    </row>
    <row r="55" spans="1:20" x14ac:dyDescent="0.3">
      <c r="A55" s="154">
        <v>12</v>
      </c>
      <c r="B55" s="163"/>
      <c r="C55" s="165"/>
      <c r="D55" s="152"/>
      <c r="E55" s="152"/>
      <c r="F55" s="152"/>
      <c r="G55" s="152"/>
      <c r="H55" s="152"/>
      <c r="I55" s="152"/>
      <c r="J55" s="129"/>
      <c r="K55" s="129"/>
      <c r="L55" s="129"/>
      <c r="M55" s="129"/>
      <c r="N55" s="129"/>
      <c r="O55" s="129"/>
      <c r="P55" s="129"/>
      <c r="Q55" s="130"/>
    </row>
    <row r="56" spans="1:20" ht="14.4" hidden="1" customHeight="1" x14ac:dyDescent="0.3">
      <c r="A56" s="155"/>
      <c r="B56" s="164"/>
      <c r="C56" s="166"/>
      <c r="D56" s="153"/>
      <c r="E56" s="153"/>
      <c r="F56" s="153"/>
      <c r="G56" s="153"/>
      <c r="H56" s="153"/>
      <c r="I56" s="153"/>
      <c r="J56" s="40" t="str">
        <f>IF(AND(C55=$N$12,F55=$P$12,G55=$Q$12),J55*$R$12,IF(AND(C55=$N$12,F55=$P$13,G55=$Q$12),J55*$R$12,IF(AND(C55=$N$12,F55=$P$14,G55=$Q$12),J55*$T$12,IF(AND(C55=$N$12,F55=$P$15,G55=$Q$12),J55*$V$12,IF(AND(C55=$N$12,F55=$P$16,G55=$Q$12),J55*$X$12,IF(AND(C55=$N$12,F55=$P$17,G55=$Q$12),J55*$Z$12,IF(AND(C55=$N$12,F55=$P$18,G55=$Q$12),J55*$AB$12,IF(AND(C55=$N$12,F55=$P$12,G55=$Q$13),J55*#REF!,IF(AND(C55=$N$12,F55=$P$13,G55=$Q$13),J55*$R$13,IF(AND(C55=$N$12,F55=$P$14,G55=$Q$13),J55*$T$13,IF(AND(C55=$N$12,F55=$P$15,G55=$Q$13),J55*$V$13,IF(AND(C55=$N$12,F55=$P$16,G55=$Q$13),J55*$X$13,IF(AND(C55=$N$12,F55=$P$17,G55=$Q$13),J55*$Z$13,IF(AND(C55=$N$12,F55=$P$18,G55=$Q$13),J55*$AB$13,"N/A"))))))))))))))</f>
        <v>N/A</v>
      </c>
      <c r="K56" s="40" t="str">
        <f>IF(AND(C55=$N$12,F55=$P$12,G55=$Q$12),K55*$R$12,IF(AND(C55=$N$12,F55=$P$13,G55=$Q$12),K55*$T$12,IF(AND(C55=$N$12,F55=$P$14,G55=$Q$12),K55*$V$12,IF(AND(C55=$N$12,F55=$P$15,G55=$Q$12),K55*$X$12,IF(AND(C55=$N$12,F55=$P$16,G55=$Q$12),K55*$Z$12,IF(AND(C55=$N$12,F55=$P$17,G55=$Q$12),K55*$AB$12,IF(AND(C55=$N$12,F55=$P$18,G55=$Q$12),K55*$AD$12,IF(AND(C55=$N$12,F55=$P$12,G55=$Q$13),K55*$R$13,IF(AND(C55=$N$12,F55=$P$13,G55=$Q$13),K55*$T$13,IF(AND(C55=$N$12,F55=$P$14,G55=$Q$13),K55*$V$13,IF(AND(C55=$N$12,F55=$P$15,G55=$Q$13),K55*$X$13,IF(AND(C55=$N$12,F55=$P$16,G55=$Q$13),K55*$Z$13,IF(AND(C55=$N$12,F55=$P$17,G55=$Q$13),K55*$AB$13,IF(AND(C55=$N$12,F55=$P$18,G55=$Q$13),K55*$AD$13,"N/A"))))))))))))))</f>
        <v>N/A</v>
      </c>
      <c r="L56" s="40">
        <f>IF(AND(F55=$P$12,G55=$Q$12),L55*$S$12,IF(AND(F55=$P$13,G55=$Q$12),L55*$U$12,IF(AND(F55=$P$14,G55=$Q$12),L55*$W$12,IF(AND(F55=$P$15,G55=$Q$12),L55*$Y$12,IF(AND(F55=$P$16,G55=$Q$12),L55*$AA$12,IF(AND(F55=$P$17,G55=$Q$12),L55*$AC$12,IF(AND(F55=$P$18,G55=$Q$12),L55*$AE$12,IF(AND(F55=$P$12,G55=$Q$13),L55*$S$13,IF(AND(F55=$P$13,G55=$Q$13),L55*$U$13,IF(AND(F55=$P$14,G55=$Q$13),L55*$W$13,IF(AND(F55=$P$15,G55=$Q$13),L55*$Y$13,IF(AND(F55=$P$16,G55=$Q$13),L55*$AA$13,IF(AND(F55=$P$17,G55=$Q$13),L55*$AC$13,IF(AND(F55=$P$18,G55=$Q$13),L55*$AE$13,0))))))))))))))</f>
        <v>0</v>
      </c>
      <c r="M56" s="40">
        <f>IF(AND(F55=$P$12,G55=$Q$12),M55*$S$12,IF(AND(F55=$P$13,G55=$Q$12),M55*$U$12,IF(AND(F55=$P$14,G55=$Q$12),M55*$W$12,IF(AND(F55=$P$15,G55=$Q$12),M55*$Y$12,IF(AND(F55=$P$16,G55=$Q$12),M55*$AA$12,IF(AND(F55=$P$17,G55=$Q$12),M55*$AC$12,IF(AND(F55=$P$18,G55=$Q$12),M55*$AE$12,IF(AND(F55=$P$12,G55=$Q$13),M55*$S$13,IF(AND(F55=$P$13,G55=$Q$13),M55*$U$13,IF(AND(F55=$P$14,G55=$Q$13),M55*$W$13,IF(AND(F55=$P$15,G55=$Q$13),M55*$Y$13,IF(AND(F55=$P$16,G55=$Q$13),M55*$AA$13,IF(AND(F55=$P$17,G55=$Q$13),M55*$AC$13,IF(AND(F55=$P$18,G55=$Q$13),M55*$AE$13,0))))))))))))))</f>
        <v>0</v>
      </c>
      <c r="N56" s="40">
        <f>IF(AND(F55=$P$12,G55=$Q$12),N55*$S$12,IF(AND(F55=$P$13,G55=$Q$12),N55*$U$12,IF(AND(F55=$P$14,G55=$Q$12),N55*$W$12,IF(AND(F55=$P$15,G55=$Q$12),N55*$Y$12,IF(AND(F55=$P$16,G55=$Q$12),N55*$AA$12,IF(AND(F55=$P$17,G55=$Q$12),N55*$AC$12,IF(AND(F55=$P$18,G55=$Q$12),N55*$AE$12,IF(AND(F55=$P$12,G55=$Q$13),N55*$S$13,IF(AND(F55=$P$13,G55=$Q$13),N55*$U$13,IF(AND(F55=$P$14,G55=$Q$13),N55*$W$13,IF(AND(F55=$P$15,G55=$Q$13),N55*$Y$13,IF(AND(F55=$P$16,G55=$Q$13),N55*$AA$13,IF(AND(F55=$P$17,G55=$Q$13),N55*$AC$13,IF(AND(F55=$P$18,G55=$Q$13),N55*$AE$13,0))))))))))))))</f>
        <v>0</v>
      </c>
      <c r="O56" s="40" t="str">
        <f>IF(AND(C55=$N$13,F55=$P$12,G55=$Q$12),O55*$S$12,IF(AND(C55=$N$13,F55=$P$13,G55=$Q$12),O55*$U$12,IF(AND(C55=$N$13,F55=$P$14,G55=$Q$12),O55*$W$12,IF(AND(C55=$N$13,F55=$P$15,G55=$Q$12),O55*$Y$12,IF(AND(C55=$N$13,F55=$P$16,G55=$Q$12),O55*$AA$12,IF(AND(C55=$N$13,F55=$P$17,G55=$Q$12),O55*$AC$12,IF(AND(C55=$N$13,F55=$P$18,G55=$Q$12),O55*$AE$12,IF(AND(C55=$N$13,F55=$P$12,G55=$Q$13),O55*$S$13,IF(AND(C55=$N$13,F55=$P$13,G55=$Q$13),O55*$U$13,IF(AND(C55=$N$13,F55=$P$14,G55=$Q$13),O55*$W$13,IF(AND(C55=$N$13,F55=$P$15,G55=$Q$13),O55*$Y$13,IF(AND(C55=$N$13,F55=$P$16,G55=$Q$13),O55*$AA$13,IF(AND(C55=$N$13,F55=$P$17,G55=$Q$13),O55*$AC$13,IF(AND(C55=$N$13,F55=$P$18,G55=$Q$13),O55*$AE$13,"N/A"))))))))))))))</f>
        <v>N/A</v>
      </c>
      <c r="P56" s="40" t="str">
        <f>IF(AND(C55=$N$12,F55=$P$12,G55=$Q$12),P55*$S$12,IF(AND(C55=$N$12,F55=$P$13,G55=$Q$12),P55*$U$12,IF(AND(C55=$N$12,F55=$P$14,G55=$Q$12),P55*$W$12,IF(AND(C55=$N$12,F55=$P$15,G55=$Q$12),P55*$Y$12,IF(AND(C55=$N$12,F55=$P$16,G55=$Q$12),P55*$AA$12,IF(AND(C55=$N$12,F55=$P$17,G55=$Q$12),P55*$AC$12,IF(AND(C55=$N$12,F55=$P$18,G55=$Q$12),P55*$AE$12,IF(AND(C55=$N$12,F55=$P$12,G55=$Q$13),P55*$S$13,IF(AND(C55=$N$12,F55=$P$13,G55=$Q$13),P55*$U$13,IF(AND(C55=$N$12,F55=$P$14,G55=$Q$13),P55*$W$13,IF(AND(C55=$N$12,F55=$P$15,G55=$Q$13),P55*$Y$13,IF(AND(C55=$N$12,F55=$P$16,G55=$Q$13),P55*$AA$13,IF(AND(C55=$N$12,F55=$P$17,G55=$Q$13),P55*$AC$13,IF(AND(C55=$N$12,F55=$P$18,G55=$Q$13),P55*$AE$13,"N/A"))))))))))))))</f>
        <v>N/A</v>
      </c>
      <c r="Q56" s="115" t="str">
        <f>IF(AND(C55=$N$12,F55=$P$12,G55=$Q$12),Q55*$S$12,IF(AND(C55=$N$12,F55=$P$13,G55=$Q$12),Q55*$U$12,IF(AND(C55=$N$12,F55=$P$14,G55=$Q$12),Q55*$W$12,IF(AND(C55=$N$12,F55=$P$15,G55=$Q$12),Q55*$Y$12,IF(AND(C55=$N$12,F55=$P$16,G55=$Q$12),Q55*$AA$12,IF(AND(C55=$N$12,F55=$P$17,G55=$Q$12),Q55*$AC$12,IF(AND(C55=$N$12,F55=$P$18,G55=$Q$12),Q55*$AE$12,IF(AND(C55=$N$12,F55=$P$12,G55=$Q$13),Q55*$S$13,IF(AND(C55=$N$12,F55=$P$13,G55=$Q$13),Q55*$U$13,IF(AND(C55=$N$12,F55=$P$14,G55=$Q$13),Q55*$W$13,IF(AND(C55=$N$12,F55=$P$15,G55=$Q$13),Q55*$Y$13,IF(AND(C55=$N$12,F55=$P$16,G55=$Q$13),Q55*$AA$13,IF(AND(C55=$N$12,F55=$P$17,G55=$Q$13),Q55*$AC$13,IF(AND(C55=$N$12,F55=$P$18,G55=$Q$13),Q55*$AE$13,"N/A"))))))))))))))</f>
        <v>N/A</v>
      </c>
    </row>
    <row r="57" spans="1:20" x14ac:dyDescent="0.3">
      <c r="A57" s="163">
        <v>13</v>
      </c>
      <c r="B57" s="163"/>
      <c r="C57" s="165"/>
      <c r="D57" s="152"/>
      <c r="E57" s="152"/>
      <c r="F57" s="152"/>
      <c r="G57" s="152"/>
      <c r="H57" s="152"/>
      <c r="I57" s="152"/>
      <c r="J57" s="129"/>
      <c r="K57" s="129"/>
      <c r="L57" s="129"/>
      <c r="M57" s="129"/>
      <c r="N57" s="129"/>
      <c r="O57" s="129"/>
      <c r="P57" s="129"/>
      <c r="Q57" s="130"/>
    </row>
    <row r="58" spans="1:20" ht="14.4" hidden="1" customHeight="1" x14ac:dyDescent="0.3">
      <c r="A58" s="164"/>
      <c r="B58" s="164"/>
      <c r="C58" s="166"/>
      <c r="D58" s="153"/>
      <c r="E58" s="153"/>
      <c r="F58" s="153"/>
      <c r="G58" s="153"/>
      <c r="H58" s="153"/>
      <c r="I58" s="153"/>
      <c r="J58" s="40" t="str">
        <f>IF(AND(C57=$N$12,F57=$P$12,G57=$Q$12),J57*$R$12,IF(AND(C57=$N$12,F57=$P$13,G57=$Q$12),J57*$R$12,IF(AND(C57=$N$12,F57=$P$14,G57=$Q$12),J57*$T$12,IF(AND(C57=$N$12,F57=$P$15,G57=$Q$12),J57*$V$12,IF(AND(C57=$N$12,F57=$P$16,G57=$Q$12),J57*$X$12,IF(AND(C57=$N$12,F57=$P$17,G57=$Q$12),J57*$Z$12,IF(AND(C57=$N$12,F57=$P$18,G57=$Q$12),J57*$AB$12,IF(AND(C57=$N$12,F57=$P$12,G57=$Q$13),J57*#REF!,IF(AND(C57=$N$12,F57=$P$13,G57=$Q$13),J57*$R$13,IF(AND(C57=$N$12,F57=$P$14,G57=$Q$13),J57*$T$13,IF(AND(C57=$N$12,F57=$P$15,G57=$Q$13),J57*$V$13,IF(AND(C57=$N$12,F57=$P$16,G57=$Q$13),J57*$X$13,IF(AND(C57=$N$12,F57=$P$17,G57=$Q$13),J57*$Z$13,IF(AND(C57=$N$12,F57=$P$18,G57=$Q$13),J57*$AB$13,"N/A"))))))))))))))</f>
        <v>N/A</v>
      </c>
      <c r="K58" s="40" t="str">
        <f>IF(AND(C57=$N$12,F57=$P$12,G57=$Q$12),K57*$R$12,IF(AND(C57=$N$12,F57=$P$13,G57=$Q$12),K57*$T$12,IF(AND(C57=$N$12,F57=$P$14,G57=$Q$12),K57*$V$12,IF(AND(C57=$N$12,F57=$P$15,G57=$Q$12),K57*$X$12,IF(AND(C57=$N$12,F57=$P$16,G57=$Q$12),K57*$Z$12,IF(AND(C57=$N$12,F57=$P$17,G57=$Q$12),K57*$AB$12,IF(AND(C57=$N$12,F57=$P$18,G57=$Q$12),K57*$AD$12,IF(AND(C57=$N$12,F57=$P$12,G57=$Q$13),K57*$R$13,IF(AND(C57=$N$12,F57=$P$13,G57=$Q$13),K57*$T$13,IF(AND(C57=$N$12,F57=$P$14,G57=$Q$13),K57*$V$13,IF(AND(C57=$N$12,F57=$P$15,G57=$Q$13),K57*$X$13,IF(AND(C57=$N$12,F57=$P$16,G57=$Q$13),K57*$Z$13,IF(AND(C57=$N$12,F57=$P$17,G57=$Q$13),K57*$AB$13,IF(AND(C57=$N$12,F57=$P$18,G57=$Q$13),K57*$AD$13,"N/A"))))))))))))))</f>
        <v>N/A</v>
      </c>
      <c r="L58" s="40">
        <f>IF(AND(F57=$P$12,G57=$Q$12),L57*$S$12,IF(AND(F57=$P$13,G57=$Q$12),L57*$U$12,IF(AND(F57=$P$14,G57=$Q$12),L57*$W$12,IF(AND(F57=$P$15,G57=$Q$12),L57*$Y$12,IF(AND(F57=$P$16,G57=$Q$12),L57*$AA$12,IF(AND(F57=$P$17,G57=$Q$12),L57*$AC$12,IF(AND(F57=$P$18,G57=$Q$12),L57*$AE$12,IF(AND(F57=$P$12,G57=$Q$13),L57*$S$13,IF(AND(F57=$P$13,G57=$Q$13),L57*$U$13,IF(AND(F57=$P$14,G57=$Q$13),L57*$W$13,IF(AND(F57=$P$15,G57=$Q$13),L57*$Y$13,IF(AND(F57=$P$16,G57=$Q$13),L57*$AA$13,IF(AND(F57=$P$17,G57=$Q$13),L57*$AC$13,IF(AND(F57=$P$18,G57=$Q$13),L57*$AE$13,0))))))))))))))</f>
        <v>0</v>
      </c>
      <c r="M58" s="40">
        <f>IF(AND(F57=$P$12,G57=$Q$12),M57*$S$12,IF(AND(F57=$P$13,G57=$Q$12),M57*$U$12,IF(AND(F57=$P$14,G57=$Q$12),M57*$W$12,IF(AND(F57=$P$15,G57=$Q$12),M57*$Y$12,IF(AND(F57=$P$16,G57=$Q$12),M57*$AA$12,IF(AND(F57=$P$17,G57=$Q$12),M57*$AC$12,IF(AND(F57=$P$18,G57=$Q$12),M57*$AE$12,IF(AND(F57=$P$12,G57=$Q$13),M57*$S$13,IF(AND(F57=$P$13,G57=$Q$13),M57*$U$13,IF(AND(F57=$P$14,G57=$Q$13),M57*$W$13,IF(AND(F57=$P$15,G57=$Q$13),M57*$Y$13,IF(AND(F57=$P$16,G57=$Q$13),M57*$AA$13,IF(AND(F57=$P$17,G57=$Q$13),M57*$AC$13,IF(AND(F57=$P$18,G57=$Q$13),M57*$AE$13,0))))))))))))))</f>
        <v>0</v>
      </c>
      <c r="N58" s="40">
        <f>IF(AND(F57=$P$12,G57=$Q$12),N57*$S$12,IF(AND(F57=$P$13,G57=$Q$12),N57*$U$12,IF(AND(F57=$P$14,G57=$Q$12),N57*$W$12,IF(AND(F57=$P$15,G57=$Q$12),N57*$Y$12,IF(AND(F57=$P$16,G57=$Q$12),N57*$AA$12,IF(AND(F57=$P$17,G57=$Q$12),N57*$AC$12,IF(AND(F57=$P$18,G57=$Q$12),N57*$AE$12,IF(AND(F57=$P$12,G57=$Q$13),N57*$S$13,IF(AND(F57=$P$13,G57=$Q$13),N57*$U$13,IF(AND(F57=$P$14,G57=$Q$13),N57*$W$13,IF(AND(F57=$P$15,G57=$Q$13),N57*$Y$13,IF(AND(F57=$P$16,G57=$Q$13),N57*$AA$13,IF(AND(F57=$P$17,G57=$Q$13),N57*$AC$13,IF(AND(F57=$P$18,G57=$Q$13),N57*$AE$13,0))))))))))))))</f>
        <v>0</v>
      </c>
      <c r="O58" s="40" t="str">
        <f>IF(AND(C57=$N$13,F57=$P$12,G57=$Q$12),O57*$S$12,IF(AND(C57=$N$13,F57=$P$13,G57=$Q$12),O57*$U$12,IF(AND(C57=$N$13,F57=$P$14,G57=$Q$12),O57*$W$12,IF(AND(C57=$N$13,F57=$P$15,G57=$Q$12),O57*$Y$12,IF(AND(C57=$N$13,F57=$P$16,G57=$Q$12),O57*$AA$12,IF(AND(C57=$N$13,F57=$P$17,G57=$Q$12),O57*$AC$12,IF(AND(C57=$N$13,F57=$P$18,G57=$Q$12),O57*$AE$12,IF(AND(C57=$N$13,F57=$P$12,G57=$Q$13),O57*$S$13,IF(AND(C57=$N$13,F57=$P$13,G57=$Q$13),O57*$U$13,IF(AND(C57=$N$13,F57=$P$14,G57=$Q$13),O57*$W$13,IF(AND(C57=$N$13,F57=$P$15,G57=$Q$13),O57*$Y$13,IF(AND(C57=$N$13,F57=$P$16,G57=$Q$13),O57*$AA$13,IF(AND(C57=$N$13,F57=$P$17,G57=$Q$13),O57*$AC$13,IF(AND(C57=$N$13,F57=$P$18,G57=$Q$13),O57*$AE$13,"N/A"))))))))))))))</f>
        <v>N/A</v>
      </c>
      <c r="P58" s="40" t="str">
        <f>IF(AND(C57=$N$12,F57=$P$12,G57=$Q$12),P57*$S$12,IF(AND(C57=$N$12,F57=$P$13,G57=$Q$12),P57*$U$12,IF(AND(C57=$N$12,F57=$P$14,G57=$Q$12),P57*$W$12,IF(AND(C57=$N$12,F57=$P$15,G57=$Q$12),P57*$Y$12,IF(AND(C57=$N$12,F57=$P$16,G57=$Q$12),P57*$AA$12,IF(AND(C57=$N$12,F57=$P$17,G57=$Q$12),P57*$AC$12,IF(AND(C57=$N$12,F57=$P$18,G57=$Q$12),P57*$AE$12,IF(AND(C57=$N$12,F57=$P$12,G57=$Q$13),P57*$S$13,IF(AND(C57=$N$12,F57=$P$13,G57=$Q$13),P57*$U$13,IF(AND(C57=$N$12,F57=$P$14,G57=$Q$13),P57*$W$13,IF(AND(C57=$N$12,F57=$P$15,G57=$Q$13),P57*$Y$13,IF(AND(C57=$N$12,F57=$P$16,G57=$Q$13),P57*$AA$13,IF(AND(C57=$N$12,F57=$P$17,G57=$Q$13),P57*$AC$13,IF(AND(C57=$N$12,F57=$P$18,G57=$Q$13),P57*$AE$13,"N/A"))))))))))))))</f>
        <v>N/A</v>
      </c>
      <c r="Q58" s="115" t="str">
        <f>IF(AND(C57=$N$12,F57=$P$12,G57=$Q$12),Q57*$S$12,IF(AND(C57=$N$12,F57=$P$13,G57=$Q$12),Q57*$U$12,IF(AND(C57=$N$12,F57=$P$14,G57=$Q$12),Q57*$W$12,IF(AND(C57=$N$12,F57=$P$15,G57=$Q$12),Q57*$Y$12,IF(AND(C57=$N$12,F57=$P$16,G57=$Q$12),Q57*$AA$12,IF(AND(C57=$N$12,F57=$P$17,G57=$Q$12),Q57*$AC$12,IF(AND(C57=$N$12,F57=$P$18,G57=$Q$12),Q57*$AE$12,IF(AND(C57=$N$12,F57=$P$12,G57=$Q$13),Q57*$S$13,IF(AND(C57=$N$12,F57=$P$13,G57=$Q$13),Q57*$U$13,IF(AND(C57=$N$12,F57=$P$14,G57=$Q$13),Q57*$W$13,IF(AND(C57=$N$12,F57=$P$15,G57=$Q$13),Q57*$Y$13,IF(AND(C57=$N$12,F57=$P$16,G57=$Q$13),Q57*$AA$13,IF(AND(C57=$N$12,F57=$P$17,G57=$Q$13),Q57*$AC$13,IF(AND(C57=$N$12,F57=$P$18,G57=$Q$13),Q57*$AE$13,"N/A"))))))))))))))</f>
        <v>N/A</v>
      </c>
    </row>
    <row r="59" spans="1:20" x14ac:dyDescent="0.3">
      <c r="A59" s="154">
        <v>14</v>
      </c>
      <c r="B59" s="163"/>
      <c r="C59" s="165"/>
      <c r="D59" s="152"/>
      <c r="E59" s="152"/>
      <c r="F59" s="152"/>
      <c r="G59" s="152"/>
      <c r="H59" s="152"/>
      <c r="I59" s="152"/>
      <c r="J59" s="129"/>
      <c r="K59" s="129"/>
      <c r="L59" s="129"/>
      <c r="M59" s="129"/>
      <c r="N59" s="129"/>
      <c r="O59" s="129"/>
      <c r="P59" s="129"/>
      <c r="Q59" s="130"/>
    </row>
    <row r="60" spans="1:20" ht="14.4" hidden="1" customHeight="1" x14ac:dyDescent="0.3">
      <c r="A60" s="155"/>
      <c r="B60" s="164"/>
      <c r="C60" s="166"/>
      <c r="D60" s="153"/>
      <c r="E60" s="153"/>
      <c r="F60" s="153"/>
      <c r="G60" s="153"/>
      <c r="H60" s="153"/>
      <c r="I60" s="153"/>
      <c r="J60" s="40" t="str">
        <f>IF(AND(C59=$N$12,F59=$P$12,G59=$Q$12),J59*$R$12,IF(AND(C59=$N$12,F59=$P$13,G59=$Q$12),J59*$R$12,IF(AND(C59=$N$12,F59=$P$14,G59=$Q$12),J59*$T$12,IF(AND(C59=$N$12,F59=$P$15,G59=$Q$12),J59*$V$12,IF(AND(C59=$N$12,F59=$P$16,G59=$Q$12),J59*$X$12,IF(AND(C59=$N$12,F59=$P$17,G59=$Q$12),J59*$Z$12,IF(AND(C59=$N$12,F59=$P$18,G59=$Q$12),J59*$AB$12,IF(AND(C59=$N$12,F59=$P$12,G59=$Q$13),J59*#REF!,IF(AND(C59=$N$12,F59=$P$13,G59=$Q$13),J59*$R$13,IF(AND(C59=$N$12,F59=$P$14,G59=$Q$13),J59*$T$13,IF(AND(C59=$N$12,F59=$P$15,G59=$Q$13),J59*$V$13,IF(AND(C59=$N$12,F59=$P$16,G59=$Q$13),J59*$X$13,IF(AND(C59=$N$12,F59=$P$17,G59=$Q$13),J59*$Z$13,IF(AND(C59=$N$12,F59=$P$18,G59=$Q$13),J59*$AB$13,"N/A"))))))))))))))</f>
        <v>N/A</v>
      </c>
      <c r="K60" s="40" t="str">
        <f>IF(AND(C59=$N$12,F59=$P$12,G59=$Q$12),K59*$R$12,IF(AND(C59=$N$12,F59=$P$13,G59=$Q$12),K59*$T$12,IF(AND(C59=$N$12,F59=$P$14,G59=$Q$12),K59*$V$12,IF(AND(C59=$N$12,F59=$P$15,G59=$Q$12),K59*$X$12,IF(AND(C59=$N$12,F59=$P$16,G59=$Q$12),K59*$Z$12,IF(AND(C59=$N$12,F59=$P$17,G59=$Q$12),K59*$AB$12,IF(AND(C59=$N$12,F59=$P$18,G59=$Q$12),K59*$AD$12,IF(AND(C59=$N$12,F59=$P$12,G59=$Q$13),K59*$R$13,IF(AND(C59=$N$12,F59=$P$13,G59=$Q$13),K59*$T$13,IF(AND(C59=$N$12,F59=$P$14,G59=$Q$13),K59*$V$13,IF(AND(C59=$N$12,F59=$P$15,G59=$Q$13),K59*$X$13,IF(AND(C59=$N$12,F59=$P$16,G59=$Q$13),K59*$Z$13,IF(AND(C59=$N$12,F59=$P$17,G59=$Q$13),K59*$AB$13,IF(AND(C59=$N$12,F59=$P$18,G59=$Q$13),K59*$AD$13,"N/A"))))))))))))))</f>
        <v>N/A</v>
      </c>
      <c r="L60" s="40">
        <f>IF(AND(F59=$P$12,G59=$Q$12),L59*$S$12,IF(AND(F59=$P$13,G59=$Q$12),L59*$U$12,IF(AND(F59=$P$14,G59=$Q$12),L59*$W$12,IF(AND(F59=$P$15,G59=$Q$12),L59*$Y$12,IF(AND(F59=$P$16,G59=$Q$12),L59*$AA$12,IF(AND(F59=$P$17,G59=$Q$12),L59*$AC$12,IF(AND(F59=$P$18,G59=$Q$12),L59*$AE$12,IF(AND(F59=$P$12,G59=$Q$13),L59*$S$13,IF(AND(F59=$P$13,G59=$Q$13),L59*$U$13,IF(AND(F59=$P$14,G59=$Q$13),L59*$W$13,IF(AND(F59=$P$15,G59=$Q$13),L59*$Y$13,IF(AND(F59=$P$16,G59=$Q$13),L59*$AA$13,IF(AND(F59=$P$17,G59=$Q$13),L59*$AC$13,IF(AND(F59=$P$18,G59=$Q$13),L59*$AE$13,0))))))))))))))</f>
        <v>0</v>
      </c>
      <c r="M60" s="40">
        <f>IF(AND(F59=$P$12,G59=$Q$12),M59*$S$12,IF(AND(F59=$P$13,G59=$Q$12),M59*$U$12,IF(AND(F59=$P$14,G59=$Q$12),M59*$W$12,IF(AND(F59=$P$15,G59=$Q$12),M59*$Y$12,IF(AND(F59=$P$16,G59=$Q$12),M59*$AA$12,IF(AND(F59=$P$17,G59=$Q$12),M59*$AC$12,IF(AND(F59=$P$18,G59=$Q$12),M59*$AE$12,IF(AND(F59=$P$12,G59=$Q$13),M59*$S$13,IF(AND(F59=$P$13,G59=$Q$13),M59*$U$13,IF(AND(F59=$P$14,G59=$Q$13),M59*$W$13,IF(AND(F59=$P$15,G59=$Q$13),M59*$Y$13,IF(AND(F59=$P$16,G59=$Q$13),M59*$AA$13,IF(AND(F59=$P$17,G59=$Q$13),M59*$AC$13,IF(AND(F59=$P$18,G59=$Q$13),M59*$AE$13,0))))))))))))))</f>
        <v>0</v>
      </c>
      <c r="N60" s="40">
        <f>IF(AND(F59=$P$12,G59=$Q$12),N59*$S$12,IF(AND(F59=$P$13,G59=$Q$12),N59*$U$12,IF(AND(F59=$P$14,G59=$Q$12),N59*$W$12,IF(AND(F59=$P$15,G59=$Q$12),N59*$Y$12,IF(AND(F59=$P$16,G59=$Q$12),N59*$AA$12,IF(AND(F59=$P$17,G59=$Q$12),N59*$AC$12,IF(AND(F59=$P$18,G59=$Q$12),N59*$AE$12,IF(AND(F59=$P$12,G59=$Q$13),N59*$S$13,IF(AND(F59=$P$13,G59=$Q$13),N59*$U$13,IF(AND(F59=$P$14,G59=$Q$13),N59*$W$13,IF(AND(F59=$P$15,G59=$Q$13),N59*$Y$13,IF(AND(F59=$P$16,G59=$Q$13),N59*$AA$13,IF(AND(F59=$P$17,G59=$Q$13),N59*$AC$13,IF(AND(F59=$P$18,G59=$Q$13),N59*$AE$13,0))))))))))))))</f>
        <v>0</v>
      </c>
      <c r="O60" s="40" t="str">
        <f>IF(AND(C59=$N$13,F59=$P$12,G59=$Q$12),O59*$S$12,IF(AND(C59=$N$13,F59=$P$13,G59=$Q$12),O59*$U$12,IF(AND(C59=$N$13,F59=$P$14,G59=$Q$12),O59*$W$12,IF(AND(C59=$N$13,F59=$P$15,G59=$Q$12),O59*$Y$12,IF(AND(C59=$N$13,F59=$P$16,G59=$Q$12),O59*$AA$12,IF(AND(C59=$N$13,F59=$P$17,G59=$Q$12),O59*$AC$12,IF(AND(C59=$N$13,F59=$P$18,G59=$Q$12),O59*$AE$12,IF(AND(C59=$N$13,F59=$P$12,G59=$Q$13),O59*$S$13,IF(AND(C59=$N$13,F59=$P$13,G59=$Q$13),O59*$U$13,IF(AND(C59=$N$13,F59=$P$14,G59=$Q$13),O59*$W$13,IF(AND(C59=$N$13,F59=$P$15,G59=$Q$13),O59*$Y$13,IF(AND(C59=$N$13,F59=$P$16,G59=$Q$13),O59*$AA$13,IF(AND(C59=$N$13,F59=$P$17,G59=$Q$13),O59*$AC$13,IF(AND(C59=$N$13,F59=$P$18,G59=$Q$13),O59*$AE$13,"N/A"))))))))))))))</f>
        <v>N/A</v>
      </c>
      <c r="P60" s="40" t="str">
        <f>IF(AND(C59=$N$12,F59=$P$12,G59=$Q$12),P59*$S$12,IF(AND(C59=$N$12,F59=$P$13,G59=$Q$12),P59*$U$12,IF(AND(C59=$N$12,F59=$P$14,G59=$Q$12),P59*$W$12,IF(AND(C59=$N$12,F59=$P$15,G59=$Q$12),P59*$Y$12,IF(AND(C59=$N$12,F59=$P$16,G59=$Q$12),P59*$AA$12,IF(AND(C59=$N$12,F59=$P$17,G59=$Q$12),P59*$AC$12,IF(AND(C59=$N$12,F59=$P$18,G59=$Q$12),P59*$AE$12,IF(AND(C59=$N$12,F59=$P$12,G59=$Q$13),P59*$S$13,IF(AND(C59=$N$12,F59=$P$13,G59=$Q$13),P59*$U$13,IF(AND(C59=$N$12,F59=$P$14,G59=$Q$13),P59*$W$13,IF(AND(C59=$N$12,F59=$P$15,G59=$Q$13),P59*$Y$13,IF(AND(C59=$N$12,F59=$P$16,G59=$Q$13),P59*$AA$13,IF(AND(C59=$N$12,F59=$P$17,G59=$Q$13),P59*$AC$13,IF(AND(C59=$N$12,F59=$P$18,G59=$Q$13),P59*$AE$13,"N/A"))))))))))))))</f>
        <v>N/A</v>
      </c>
      <c r="Q60" s="115" t="str">
        <f>IF(AND(C59=$N$12,F59=$P$12,G59=$Q$12),Q59*$S$12,IF(AND(C59=$N$12,F59=$P$13,G59=$Q$12),Q59*$U$12,IF(AND(C59=$N$12,F59=$P$14,G59=$Q$12),Q59*$W$12,IF(AND(C59=$N$12,F59=$P$15,G59=$Q$12),Q59*$Y$12,IF(AND(C59=$N$12,F59=$P$16,G59=$Q$12),Q59*$AA$12,IF(AND(C59=$N$12,F59=$P$17,G59=$Q$12),Q59*$AC$12,IF(AND(C59=$N$12,F59=$P$18,G59=$Q$12),Q59*$AE$12,IF(AND(C59=$N$12,F59=$P$12,G59=$Q$13),Q59*$S$13,IF(AND(C59=$N$12,F59=$P$13,G59=$Q$13),Q59*$U$13,IF(AND(C59=$N$12,F59=$P$14,G59=$Q$13),Q59*$W$13,IF(AND(C59=$N$12,F59=$P$15,G59=$Q$13),Q59*$Y$13,IF(AND(C59=$N$12,F59=$P$16,G59=$Q$13),Q59*$AA$13,IF(AND(C59=$N$12,F59=$P$17,G59=$Q$13),Q59*$AC$13,IF(AND(C59=$N$12,F59=$P$18,G59=$Q$13),Q59*$AE$13,"N/A"))))))))))))))</f>
        <v>N/A</v>
      </c>
    </row>
    <row r="61" spans="1:20" x14ac:dyDescent="0.3">
      <c r="A61" s="154">
        <v>15</v>
      </c>
      <c r="B61" s="163"/>
      <c r="C61" s="165"/>
      <c r="D61" s="152"/>
      <c r="E61" s="152"/>
      <c r="F61" s="152"/>
      <c r="G61" s="152"/>
      <c r="H61" s="152"/>
      <c r="I61" s="152"/>
      <c r="J61" s="127"/>
      <c r="K61" s="127"/>
      <c r="L61" s="127"/>
      <c r="M61" s="127"/>
      <c r="N61" s="127"/>
      <c r="O61" s="127"/>
      <c r="P61" s="127"/>
      <c r="Q61" s="128"/>
    </row>
    <row r="62" spans="1:20" ht="14.4" hidden="1" customHeight="1" x14ac:dyDescent="0.3">
      <c r="A62" s="155"/>
      <c r="B62" s="164"/>
      <c r="C62" s="166"/>
      <c r="D62" s="153"/>
      <c r="E62" s="153"/>
      <c r="F62" s="153"/>
      <c r="G62" s="153"/>
      <c r="H62" s="153"/>
      <c r="I62" s="153"/>
      <c r="J62" s="40" t="str">
        <f>IF(AND(C61=$N$12,F61=$P$12,G61=$Q$12),J61*$R$12,IF(AND(C61=$N$12,F61=$P$13,G61=$Q$12),J61*$R$12,IF(AND(C61=$N$12,F61=$P$14,G61=$Q$12),J61*$T$12,IF(AND(C61=$N$12,F61=$P$15,G61=$Q$12),J61*$V$12,IF(AND(C61=$N$12,F61=$P$16,G61=$Q$12),J61*$X$12,IF(AND(C61=$N$12,F61=$P$17,G61=$Q$12),J61*$Z$12,IF(AND(C61=$N$12,F61=$P$18,G61=$Q$12),J61*$AB$12,IF(AND(C61=$N$12,F61=$P$12,G61=$Q$13),J61*#REF!,IF(AND(C61=$N$12,F61=$P$13,G61=$Q$13),J61*$R$13,IF(AND(C61=$N$12,F61=$P$14,G61=$Q$13),J61*$T$13,IF(AND(C61=$N$12,F61=$P$15,G61=$Q$13),J61*$V$13,IF(AND(C61=$N$12,F61=$P$16,G61=$Q$13),J61*$X$13,IF(AND(C61=$N$12,F61=$P$17,G61=$Q$13),J61*$Z$13,IF(AND(C61=$N$12,F61=$P$18,G61=$Q$13),J61*$AB$13,"N/A"))))))))))))))</f>
        <v>N/A</v>
      </c>
      <c r="K62" s="40" t="str">
        <f>IF(AND(C61=$N$12,F61=$P$12,G61=$Q$12),K61*$R$12,IF(AND(C61=$N$12,F61=$P$13,G61=$Q$12),K61*$T$12,IF(AND(C61=$N$12,F61=$P$14,G61=$Q$12),K61*$V$12,IF(AND(C61=$N$12,F61=$P$15,G61=$Q$12),K61*$X$12,IF(AND(C61=$N$12,F61=$P$16,G61=$Q$12),K61*$Z$12,IF(AND(C61=$N$12,F61=$P$17,G61=$Q$12),K61*$AB$12,IF(AND(C61=$N$12,F61=$P$18,G61=$Q$12),K61*$AD$12,IF(AND(C61=$N$12,F61=$P$12,G61=$Q$13),K61*$R$13,IF(AND(C61=$N$12,F61=$P$13,G61=$Q$13),K61*$T$13,IF(AND(C61=$N$12,F61=$P$14,G61=$Q$13),K61*$V$13,IF(AND(C61=$N$12,F61=$P$15,G61=$Q$13),K61*$X$13,IF(AND(C61=$N$12,F61=$P$16,G61=$Q$13),K61*$Z$13,IF(AND(C61=$N$12,F61=$P$17,G61=$Q$13),K61*$AB$13,IF(AND(C61=$N$12,F61=$P$18,G61=$Q$13),K61*$AD$13,"N/A"))))))))))))))</f>
        <v>N/A</v>
      </c>
      <c r="L62" s="40">
        <f>IF(AND(F61=$P$12,G61=$Q$12),L61*$S$12,IF(AND(F61=$P$13,G61=$Q$12),L61*$U$12,IF(AND(F61=$P$14,G61=$Q$12),L61*$W$12,IF(AND(F61=$P$15,G61=$Q$12),L61*$Y$12,IF(AND(F61=$P$16,G61=$Q$12),L61*$AA$12,IF(AND(F61=$P$17,G61=$Q$12),L61*$AC$12,IF(AND(F61=$P$18,G61=$Q$12),L61*$AE$12,IF(AND(F61=$P$12,G61=$Q$13),L61*$S$13,IF(AND(F61=$P$13,G61=$Q$13),L61*$U$13,IF(AND(F61=$P$14,G61=$Q$13),L61*$W$13,IF(AND(F61=$P$15,G61=$Q$13),L61*$Y$13,IF(AND(F61=$P$16,G61=$Q$13),L61*$AA$13,IF(AND(F61=$P$17,G61=$Q$13),L61*$AC$13,IF(AND(F61=$P$18,G61=$Q$13),L61*$AE$13,0))))))))))))))</f>
        <v>0</v>
      </c>
      <c r="M62" s="40">
        <f>IF(AND(F61=$P$12,G61=$Q$12),M61*$S$12,IF(AND(F61=$P$13,G61=$Q$12),M61*$U$12,IF(AND(F61=$P$14,G61=$Q$12),M61*$W$12,IF(AND(F61=$P$15,G61=$Q$12),M61*$Y$12,IF(AND(F61=$P$16,G61=$Q$12),M61*$AA$12,IF(AND(F61=$P$17,G61=$Q$12),M61*$AC$12,IF(AND(F61=$P$18,G61=$Q$12),M61*$AE$12,IF(AND(F61=$P$12,G61=$Q$13),M61*$S$13,IF(AND(F61=$P$13,G61=$Q$13),M61*$U$13,IF(AND(F61=$P$14,G61=$Q$13),M61*$W$13,IF(AND(F61=$P$15,G61=$Q$13),M61*$Y$13,IF(AND(F61=$P$16,G61=$Q$13),M61*$AA$13,IF(AND(F61=$P$17,G61=$Q$13),M61*$AC$13,IF(AND(F61=$P$18,G61=$Q$13),M61*$AE$13,0))))))))))))))</f>
        <v>0</v>
      </c>
      <c r="N62" s="40">
        <f>IF(AND(F61=$P$12,G61=$Q$12),N61*$S$12,IF(AND(F61=$P$13,G61=$Q$12),N61*$U$12,IF(AND(F61=$P$14,G61=$Q$12),N61*$W$12,IF(AND(F61=$P$15,G61=$Q$12),N61*$Y$12,IF(AND(F61=$P$16,G61=$Q$12),N61*$AA$12,IF(AND(F61=$P$17,G61=$Q$12),N61*$AC$12,IF(AND(F61=$P$18,G61=$Q$12),N61*$AE$12,IF(AND(F61=$P$12,G61=$Q$13),N61*$S$13,IF(AND(F61=$P$13,G61=$Q$13),N61*$U$13,IF(AND(F61=$P$14,G61=$Q$13),N61*$W$13,IF(AND(F61=$P$15,G61=$Q$13),N61*$Y$13,IF(AND(F61=$P$16,G61=$Q$13),N61*$AA$13,IF(AND(F61=$P$17,G61=$Q$13),N61*$AC$13,IF(AND(F61=$P$18,G61=$Q$13),N61*$AE$13,0))))))))))))))</f>
        <v>0</v>
      </c>
      <c r="O62" s="40" t="str">
        <f>IF(AND(C61=$N$13,F61=$P$12,G61=$Q$12),O61*$S$12,IF(AND(C61=$N$13,F61=$P$13,G61=$Q$12),O61*$U$12,IF(AND(C61=$N$13,F61=$P$14,G61=$Q$12),O61*$W$12,IF(AND(C61=$N$13,F61=$P$15,G61=$Q$12),O61*$Y$12,IF(AND(C61=$N$13,F61=$P$16,G61=$Q$12),O61*$AA$12,IF(AND(C61=$N$13,F61=$P$17,G61=$Q$12),O61*$AC$12,IF(AND(C61=$N$13,F61=$P$18,G61=$Q$12),O61*$AE$12,IF(AND(C61=$N$13,F61=$P$12,G61=$Q$13),O61*$S$13,IF(AND(C61=$N$13,F61=$P$13,G61=$Q$13),O61*$U$13,IF(AND(C61=$N$13,F61=$P$14,G61=$Q$13),O61*$W$13,IF(AND(C61=$N$13,F61=$P$15,G61=$Q$13),O61*$Y$13,IF(AND(C61=$N$13,F61=$P$16,G61=$Q$13),O61*$AA$13,IF(AND(C61=$N$13,F61=$P$17,G61=$Q$13),O61*$AC$13,IF(AND(C61=$N$13,F61=$P$18,G61=$Q$13),O61*$AE$13,"N/A"))))))))))))))</f>
        <v>N/A</v>
      </c>
      <c r="P62" s="40" t="str">
        <f>IF(AND(C61=$N$12,F61=$P$12,G61=$Q$12),P61*$S$12,IF(AND(C61=$N$12,F61=$P$13,G61=$Q$12),P61*$U$12,IF(AND(C61=$N$12,F61=$P$14,G61=$Q$12),P61*$W$12,IF(AND(C61=$N$12,F61=$P$15,G61=$Q$12),P61*$Y$12,IF(AND(C61=$N$12,F61=$P$16,G61=$Q$12),P61*$AA$12,IF(AND(C61=$N$12,F61=$P$17,G61=$Q$12),P61*$AC$12,IF(AND(C61=$N$12,F61=$P$18,G61=$Q$12),P61*$AE$12,IF(AND(C61=$N$12,F61=$P$12,G61=$Q$13),P61*$S$13,IF(AND(C61=$N$12,F61=$P$13,G61=$Q$13),P61*$U$13,IF(AND(C61=$N$12,F61=$P$14,G61=$Q$13),P61*$W$13,IF(AND(C61=$N$12,F61=$P$15,G61=$Q$13),P61*$Y$13,IF(AND(C61=$N$12,F61=$P$16,G61=$Q$13),P61*$AA$13,IF(AND(C61=$N$12,F61=$P$17,G61=$Q$13),P61*$AC$13,IF(AND(C61=$N$12,F61=$P$18,G61=$Q$13),P61*$AE$13,"N/A"))))))))))))))</f>
        <v>N/A</v>
      </c>
      <c r="Q62" s="40" t="str">
        <f>IF(AND(C61=$N$12,F61=$P$12,G61=$Q$12),Q61*$S$12,IF(AND(C61=$N$12,F61=$P$13,G61=$Q$12),Q61*$U$12,IF(AND(C61=$N$12,F61=$P$14,G61=$Q$12),Q61*$W$12,IF(AND(C61=$N$12,F61=$P$15,G61=$Q$12),Q61*$Y$12,IF(AND(C61=$N$12,F61=$P$16,G61=$Q$12),Q61*$AA$12,IF(AND(C61=$N$12,F61=$P$17,G61=$Q$12),Q61*$AC$12,IF(AND(C61=$N$12,F61=$P$18,G61=$Q$12),Q61*$AE$12,IF(AND(C61=$N$12,F61=$P$12,G61=$Q$13),Q61*$S$13,IF(AND(C61=$N$12,F61=$P$13,G61=$Q$13),Q61*$U$13,IF(AND(C61=$N$12,F61=$P$14,G61=$Q$13),Q61*$W$13,IF(AND(C61=$N$12,F61=$P$15,G61=$Q$13),Q61*$Y$13,IF(AND(C61=$N$12,F61=$P$16,G61=$Q$13),Q61*$AA$13,IF(AND(C61=$N$12,F61=$P$17,G61=$Q$13),Q61*$AC$13,IF(AND(C61=$N$12,F61=$P$18,G61=$Q$13),Q61*$AE$13,"N/A"))))))))))))))</f>
        <v>N/A</v>
      </c>
    </row>
    <row r="63" spans="1:20" x14ac:dyDescent="0.3">
      <c r="A63" s="35"/>
      <c r="B63" s="35"/>
      <c r="C63" s="35"/>
      <c r="D63" s="35"/>
      <c r="E63" s="35"/>
      <c r="F63" s="35"/>
      <c r="G63" s="35"/>
      <c r="H63" s="35"/>
      <c r="I63" s="35"/>
      <c r="J63" s="35"/>
      <c r="K63" s="35"/>
      <c r="L63" s="35"/>
      <c r="M63" s="35"/>
      <c r="N63" s="35"/>
      <c r="O63" s="35"/>
      <c r="P63" s="35"/>
      <c r="Q63" s="35"/>
    </row>
  </sheetData>
  <sheetProtection algorithmName="SHA-512" hashValue="34yLnKb3xBFqQs/4Qh1L5bsFVxwU1Pszt3iWw79xL2O+Q1RLO9hxAiE51hTbhjfqI3YMa7XLDoyAAmRdzFH3fA==" saltValue="1W1SXdpTjYfLd4Rx/GjMpg==" spinCount="100000" sheet="1" objects="1" scenarios="1"/>
  <mergeCells count="150">
    <mergeCell ref="D61:D62"/>
    <mergeCell ref="D59:D60"/>
    <mergeCell ref="D57:D58"/>
    <mergeCell ref="D55:D56"/>
    <mergeCell ref="D53:D54"/>
    <mergeCell ref="D51:D52"/>
    <mergeCell ref="D49:D50"/>
    <mergeCell ref="D47:D48"/>
    <mergeCell ref="D45:D46"/>
    <mergeCell ref="AB9:AC9"/>
    <mergeCell ref="AD9:AE9"/>
    <mergeCell ref="A33:A34"/>
    <mergeCell ref="B33:B34"/>
    <mergeCell ref="C33:C34"/>
    <mergeCell ref="F33:F34"/>
    <mergeCell ref="G33:G34"/>
    <mergeCell ref="I33:I34"/>
    <mergeCell ref="H33:H34"/>
    <mergeCell ref="I31:I32"/>
    <mergeCell ref="H31:H32"/>
    <mergeCell ref="G31:G32"/>
    <mergeCell ref="F31:F32"/>
    <mergeCell ref="C31:C32"/>
    <mergeCell ref="B31:B32"/>
    <mergeCell ref="D33:D34"/>
    <mergeCell ref="E33:E34"/>
    <mergeCell ref="R9:S9"/>
    <mergeCell ref="T9:U9"/>
    <mergeCell ref="V9:W9"/>
    <mergeCell ref="X9:Y9"/>
    <mergeCell ref="Z9:AA9"/>
    <mergeCell ref="I37:I38"/>
    <mergeCell ref="A35:A36"/>
    <mergeCell ref="B35:B36"/>
    <mergeCell ref="C35:C36"/>
    <mergeCell ref="F35:F36"/>
    <mergeCell ref="G35:G36"/>
    <mergeCell ref="I35:I36"/>
    <mergeCell ref="A37:A38"/>
    <mergeCell ref="B37:B38"/>
    <mergeCell ref="C37:C38"/>
    <mergeCell ref="F37:F38"/>
    <mergeCell ref="G37:G38"/>
    <mergeCell ref="H35:H36"/>
    <mergeCell ref="H37:H38"/>
    <mergeCell ref="D37:D38"/>
    <mergeCell ref="D35:D36"/>
    <mergeCell ref="E35:E36"/>
    <mergeCell ref="E37:E38"/>
    <mergeCell ref="I41:I42"/>
    <mergeCell ref="A39:A40"/>
    <mergeCell ref="B39:B40"/>
    <mergeCell ref="C39:C40"/>
    <mergeCell ref="F39:F40"/>
    <mergeCell ref="G39:G40"/>
    <mergeCell ref="I39:I40"/>
    <mergeCell ref="A41:A42"/>
    <mergeCell ref="B41:B42"/>
    <mergeCell ref="C41:C42"/>
    <mergeCell ref="F41:F42"/>
    <mergeCell ref="G41:G42"/>
    <mergeCell ref="H39:H40"/>
    <mergeCell ref="H41:H42"/>
    <mergeCell ref="D41:D42"/>
    <mergeCell ref="D39:D40"/>
    <mergeCell ref="E39:E40"/>
    <mergeCell ref="E41:E42"/>
    <mergeCell ref="I45:I46"/>
    <mergeCell ref="A43:A44"/>
    <mergeCell ref="B43:B44"/>
    <mergeCell ref="C43:C44"/>
    <mergeCell ref="F43:F44"/>
    <mergeCell ref="G43:G44"/>
    <mergeCell ref="I43:I44"/>
    <mergeCell ref="A45:A46"/>
    <mergeCell ref="B45:B46"/>
    <mergeCell ref="C45:C46"/>
    <mergeCell ref="F45:F46"/>
    <mergeCell ref="G45:G46"/>
    <mergeCell ref="H43:H44"/>
    <mergeCell ref="H45:H46"/>
    <mergeCell ref="D43:D44"/>
    <mergeCell ref="E43:E44"/>
    <mergeCell ref="E45:E46"/>
    <mergeCell ref="I49:I50"/>
    <mergeCell ref="A47:A48"/>
    <mergeCell ref="B47:B48"/>
    <mergeCell ref="C47:C48"/>
    <mergeCell ref="F47:F48"/>
    <mergeCell ref="G47:G48"/>
    <mergeCell ref="I47:I48"/>
    <mergeCell ref="A49:A50"/>
    <mergeCell ref="B49:B50"/>
    <mergeCell ref="C49:C50"/>
    <mergeCell ref="F49:F50"/>
    <mergeCell ref="G49:G50"/>
    <mergeCell ref="H47:H48"/>
    <mergeCell ref="H49:H50"/>
    <mergeCell ref="E47:E48"/>
    <mergeCell ref="E49:E50"/>
    <mergeCell ref="A51:A52"/>
    <mergeCell ref="B51:B52"/>
    <mergeCell ref="C51:C52"/>
    <mergeCell ref="F51:F52"/>
    <mergeCell ref="G51:G52"/>
    <mergeCell ref="I51:I52"/>
    <mergeCell ref="A53:A54"/>
    <mergeCell ref="B53:B54"/>
    <mergeCell ref="C53:C54"/>
    <mergeCell ref="F53:F54"/>
    <mergeCell ref="G53:G54"/>
    <mergeCell ref="H51:H52"/>
    <mergeCell ref="H53:H54"/>
    <mergeCell ref="E51:E52"/>
    <mergeCell ref="E53:E54"/>
    <mergeCell ref="H55:H56"/>
    <mergeCell ref="H57:H58"/>
    <mergeCell ref="I53:I54"/>
    <mergeCell ref="I57:I58"/>
    <mergeCell ref="A55:A56"/>
    <mergeCell ref="B55:B56"/>
    <mergeCell ref="C55:C56"/>
    <mergeCell ref="F55:F56"/>
    <mergeCell ref="G55:G56"/>
    <mergeCell ref="E55:E56"/>
    <mergeCell ref="E57:E58"/>
    <mergeCell ref="E59:E60"/>
    <mergeCell ref="E61:E62"/>
    <mergeCell ref="E31:E32"/>
    <mergeCell ref="G2:J2"/>
    <mergeCell ref="I61:I62"/>
    <mergeCell ref="A59:A60"/>
    <mergeCell ref="B59:B60"/>
    <mergeCell ref="C59:C60"/>
    <mergeCell ref="F59:F60"/>
    <mergeCell ref="G59:G60"/>
    <mergeCell ref="I59:I60"/>
    <mergeCell ref="A61:A62"/>
    <mergeCell ref="B61:B62"/>
    <mergeCell ref="C61:C62"/>
    <mergeCell ref="F61:F62"/>
    <mergeCell ref="G61:G62"/>
    <mergeCell ref="H59:H60"/>
    <mergeCell ref="H61:H62"/>
    <mergeCell ref="I55:I56"/>
    <mergeCell ref="A57:A58"/>
    <mergeCell ref="B57:B58"/>
    <mergeCell ref="C57:C58"/>
    <mergeCell ref="F57:F58"/>
    <mergeCell ref="G57:G58"/>
  </mergeCells>
  <dataValidations count="7">
    <dataValidation type="list" allowBlank="1" showInputMessage="1" showErrorMessage="1" sqref="B33 B35 B37 B39 B41 B43 B45 B47 B49 B51 B53 B55 B57 B59 B61">
      <formula1>$B$12:$B$14</formula1>
    </dataValidation>
    <dataValidation type="list" allowBlank="1" showInputMessage="1" showErrorMessage="1" sqref="G31:G62">
      <formula1>$Q$12:$Q$13</formula1>
    </dataValidation>
    <dataValidation type="list" allowBlank="1" showInputMessage="1" showErrorMessage="1" sqref="F31:F62">
      <formula1>$P$12:$P$18</formula1>
    </dataValidation>
    <dataValidation type="list" allowBlank="1" showInputMessage="1" showErrorMessage="1" sqref="C31 C33:C62">
      <formula1>$N$12:$N$13</formula1>
    </dataValidation>
    <dataValidation type="list" allowBlank="1" showInputMessage="1" showErrorMessage="1" sqref="H35 H37 H39 H41 H43 H45 H47 H49 H51 H53 H55 H57 H59 H61 H31:H33">
      <formula1>$O$12:$O$13</formula1>
    </dataValidation>
    <dataValidation type="list" allowBlank="1" showInputMessage="1" showErrorMessage="1" sqref="D31">
      <formula1>$M$12:$M$13</formula1>
    </dataValidation>
    <dataValidation type="list" allowBlank="1" showInputMessage="1" showErrorMessage="1" sqref="D33:D62">
      <formula1>$M$12:$M$14</formula1>
    </dataValidation>
  </dataValidations>
  <pageMargins left="0.25" right="0.25" top="0.75" bottom="0.75" header="0.3" footer="0.3"/>
  <pageSetup scale="55" fitToHeight="0" orientation="landscape" r:id="rId1"/>
  <customProperties>
    <customPr name="OrphanNamesChecked" r:id="rId2"/>
  </customPropertie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L37"/>
  <sheetViews>
    <sheetView zoomScale="80" zoomScaleNormal="80" workbookViewId="0">
      <selection activeCell="B25" sqref="B25"/>
    </sheetView>
  </sheetViews>
  <sheetFormatPr baseColWidth="10" defaultColWidth="9.109375" defaultRowHeight="14.4" x14ac:dyDescent="0.3"/>
  <cols>
    <col min="1" max="2" width="27.33203125" customWidth="1"/>
    <col min="3" max="3" width="17.109375" customWidth="1"/>
    <col min="4" max="4" width="14.109375" customWidth="1"/>
    <col min="5" max="5" width="14.44140625" customWidth="1"/>
    <col min="6" max="6" width="13.109375" bestFit="1" customWidth="1"/>
    <col min="7" max="7" width="14" customWidth="1"/>
    <col min="10" max="10" width="12" bestFit="1" customWidth="1"/>
    <col min="11" max="11" width="23.44140625" bestFit="1" customWidth="1"/>
    <col min="12" max="12" width="14.6640625" bestFit="1" customWidth="1"/>
  </cols>
  <sheetData>
    <row r="2" spans="1:12" s="7" customFormat="1" ht="15.6" x14ac:dyDescent="0.3">
      <c r="C2" s="42" t="s">
        <v>54</v>
      </c>
      <c r="D2" s="193">
        <v>8938</v>
      </c>
      <c r="E2" s="193"/>
      <c r="F2" s="193"/>
      <c r="G2" s="193"/>
      <c r="J2" s="43"/>
      <c r="K2" s="44" t="s">
        <v>55</v>
      </c>
      <c r="L2" s="44" t="s">
        <v>56</v>
      </c>
    </row>
    <row r="3" spans="1:12" s="7" customFormat="1" x14ac:dyDescent="0.3">
      <c r="D3" s="194" t="s">
        <v>57</v>
      </c>
      <c r="E3" s="194"/>
      <c r="F3" s="194" t="s">
        <v>58</v>
      </c>
      <c r="G3" s="194"/>
      <c r="K3" s="7" t="s">
        <v>59</v>
      </c>
      <c r="L3" s="7" t="s">
        <v>57</v>
      </c>
    </row>
    <row r="4" spans="1:12" s="7" customFormat="1" x14ac:dyDescent="0.3">
      <c r="C4" s="8" t="s">
        <v>60</v>
      </c>
      <c r="D4" s="8" t="s">
        <v>60</v>
      </c>
      <c r="E4" s="8" t="s">
        <v>61</v>
      </c>
      <c r="F4" s="8" t="s">
        <v>60</v>
      </c>
      <c r="G4" s="8" t="s">
        <v>61</v>
      </c>
      <c r="K4" s="7" t="s">
        <v>62</v>
      </c>
      <c r="L4" s="7" t="s">
        <v>63</v>
      </c>
    </row>
    <row r="5" spans="1:12" s="7" customFormat="1" x14ac:dyDescent="0.3">
      <c r="B5" s="7" t="s">
        <v>64</v>
      </c>
      <c r="C5" s="45">
        <v>10000</v>
      </c>
      <c r="D5" s="45">
        <v>75000</v>
      </c>
      <c r="E5" s="45">
        <v>50000</v>
      </c>
      <c r="F5" s="45">
        <v>300000</v>
      </c>
      <c r="G5" s="45">
        <v>200000</v>
      </c>
      <c r="K5" s="7" t="s">
        <v>65</v>
      </c>
    </row>
    <row r="6" spans="1:12" s="7" customFormat="1" x14ac:dyDescent="0.3">
      <c r="B6" s="7" t="s">
        <v>65</v>
      </c>
      <c r="C6" s="45">
        <v>10000</v>
      </c>
      <c r="D6" s="45">
        <v>150000</v>
      </c>
      <c r="E6" s="45">
        <v>100000</v>
      </c>
      <c r="F6" s="45">
        <v>600000</v>
      </c>
      <c r="G6" s="45">
        <v>400000</v>
      </c>
      <c r="K6" s="7" t="s">
        <v>66</v>
      </c>
    </row>
    <row r="7" spans="1:12" s="7" customFormat="1" x14ac:dyDescent="0.3">
      <c r="B7" s="7" t="s">
        <v>62</v>
      </c>
      <c r="C7" s="45">
        <v>10000</v>
      </c>
      <c r="D7" s="45">
        <v>75000</v>
      </c>
      <c r="E7" s="45">
        <v>50000</v>
      </c>
      <c r="F7" s="45">
        <v>300000</v>
      </c>
      <c r="G7" s="45">
        <v>200000</v>
      </c>
      <c r="H7" s="45"/>
      <c r="K7" s="7" t="s">
        <v>67</v>
      </c>
    </row>
    <row r="10" spans="1:12" ht="21.75" customHeight="1" x14ac:dyDescent="0.35">
      <c r="A10" s="192" t="s">
        <v>129</v>
      </c>
      <c r="B10" s="192"/>
    </row>
    <row r="11" spans="1:12" ht="36" customHeight="1" x14ac:dyDescent="0.3">
      <c r="A11" s="46" t="s">
        <v>68</v>
      </c>
      <c r="B11" s="2"/>
    </row>
    <row r="12" spans="1:12" ht="27" customHeight="1" x14ac:dyDescent="0.3">
      <c r="A12" s="46" t="s">
        <v>69</v>
      </c>
      <c r="B12" s="47"/>
    </row>
    <row r="13" spans="1:12" ht="9.75" customHeight="1" x14ac:dyDescent="0.3">
      <c r="A13" s="46"/>
      <c r="B13" s="48"/>
    </row>
    <row r="14" spans="1:12" x14ac:dyDescent="0.3">
      <c r="A14" s="49" t="s">
        <v>70</v>
      </c>
      <c r="B14" s="50" t="str">
        <f>(IF(AND(B11='Filing threshold'!K3,B12=L3,FBAR!N106&gt;'Filing threshold'!D5),"Must file Form 8938",IF(AND(B11=K3,B12=L3,FBAR!O106&gt;'Filing threshold'!E5),"Must file Form 8938",IF(AND(B11=K5,B12=L3,FBAR!N106&gt;'Filing threshold'!D6),"Must file Form 8938",IF(AND('Filing threshold'!B11='Filing threshold'!K5,B12=L3,FBAR!O106&gt;'Filing threshold'!E6),"Must file Form 8938",IF(AND(B11=K4,B12=L3,FBAR!N106&gt;'Filing threshold'!D7),"Must file Form 8938",IF(AND('Filing threshold'!B11='Filing threshold'!K4,B12=L3,FBAR!O106&gt;'Filing threshold'!E7),"Must file Form 8938",IF(AND(B11=K6,'Filing threshold'!B12='Filing threshold'!L3,FBAR!N106&gt;'Filing threshold'!D5),"Must file Form 8938",IF(AND('Filing threshold'!B11='Filing threshold'!K6,'Filing threshold'!B12='Filing threshold'!L3,FBAR!O106&gt;'Filing threshold'!E5),"Must file Form 8938",IF(AND('Filing threshold'!B11='Filing threshold'!K7,'Filing threshold'!B12='Filing threshold'!L3,FBAR!N106&gt;'Filing threshold'!D5),"Must file Form 8938",IF(AND('Filing threshold'!B11='Filing threshold'!K7,'Filing threshold'!B12='Filing threshold'!L3,FBAR!O106&gt;'Filing threshold'!E5),"Must file Form 8938",IF(AND(B11=K3,B12=L4,FBAR!N106&gt;'Filing threshold'!F5),"Must file Form 8938",IF(AND('Filing threshold'!B11='Filing threshold'!K3,'Filing threshold'!B12='Filing threshold'!L4,FBAR!O106&gt;'Filing threshold'!G5),"Must file Form 8938",IF(AND(B11=K5,B12=L4,FBAR!N106&gt;'Filing threshold'!F6),"Must file Form 8938",IF(AND('Filing threshold'!B11='Filing threshold'!K5,'Filing threshold'!B12='Filing threshold'!L4,FBAR!O106&gt;'Filing threshold'!G6),"Must file Form 8938",IF(AND(B11=K4,B12=L4,FBAR!N106&gt;'Filing threshold'!F7),"Must file Form 8938",IF(AND('Filing threshold'!B11='Filing threshold'!K4,'Filing threshold'!B12='Filing threshold'!L4,FBAR!O106&gt;'Filing threshold'!G7),"Must file Form 8938",IF(AND(B11=K6,B12=L4,FBAR!N106&gt;'Filing threshold'!F5),"Must file Form 8938",IF(AND('Filing threshold'!B11='Filing threshold'!K6,'Filing threshold'!B12='Filing threshold'!L4,FBAR!O106&gt;'Filing threshold'!G5),"Must file Form 8938",IF(AND(B11=K7,B12=L4,FBAR!N106&gt;'Filing threshold'!F5),"Must file Form 8938",IF(AND('Filing threshold'!B11='Filing threshold'!K7,'Filing threshold'!B12='Filing threshold'!L4,FBAR!O106&gt;'Filing threshold'!G5),"Must file Form 8938","Do not file Form 8938")))))))))))))))))))))</f>
        <v>Do not file Form 8938</v>
      </c>
    </row>
    <row r="16" spans="1:12" ht="18" x14ac:dyDescent="0.35">
      <c r="A16" s="192" t="s">
        <v>71</v>
      </c>
      <c r="B16" s="192"/>
    </row>
    <row r="17" spans="1:4" x14ac:dyDescent="0.3">
      <c r="A17" s="49" t="s">
        <v>70</v>
      </c>
      <c r="B17" s="50" t="str">
        <f>+IF(FBAR!M106&gt;'Filing threshold'!C5,"Must file FBAR", "Do not file FBAR")</f>
        <v>Do not file FBAR</v>
      </c>
    </row>
    <row r="19" spans="1:4" x14ac:dyDescent="0.3">
      <c r="B19" s="51"/>
    </row>
    <row r="20" spans="1:4" ht="18" x14ac:dyDescent="0.35">
      <c r="A20" s="192" t="s">
        <v>123</v>
      </c>
      <c r="B20" s="192"/>
      <c r="C20" s="192"/>
      <c r="D20" s="192"/>
    </row>
    <row r="21" spans="1:4" ht="28.8" x14ac:dyDescent="0.3">
      <c r="B21" s="123" t="s">
        <v>121</v>
      </c>
      <c r="C21" s="123" t="s">
        <v>122</v>
      </c>
    </row>
    <row r="22" spans="1:4" x14ac:dyDescent="0.3">
      <c r="A22" s="118">
        <v>2022</v>
      </c>
      <c r="B22" s="101">
        <f>SUMPRODUCT((FBAR!$D$45:$D$104=A22)*(FBAR!$N$46:N$105))</f>
        <v>0</v>
      </c>
      <c r="C22" s="101">
        <f>SUMPRODUCT((FBAR!$D$45:$D$104=A22)*(FBAR!$O$46:$O$105))</f>
        <v>0</v>
      </c>
      <c r="D22" s="50" t="str">
        <f>(IF(AND(B11='[1]Filing threshold'!K3,B12=L3,B22&gt;'[1]Filing threshold'!D5),"Must file Form 8938",IF(AND(B11=K3,B12=L3,C22&gt;'[1]Filing threshold'!E5),"Must file Form 8938",IF(AND(B11=K5,B12=L3,B22&gt;'[1]Filing threshold'!D6),"Must file Form 8938",IF(AND('[1]Filing threshold'!B11='[1]Filing threshold'!K5,B12=L3,C22&gt;'[1]Filing threshold'!E6),"Must file Form 8938",IF(AND(B11=K4,B12=L3,B22&gt;'[1]Filing threshold'!D7),"Must file Form 8938",IF(AND('[1]Filing threshold'!B11='[1]Filing threshold'!K4,B12=L3,C22&gt;'[1]Filing threshold'!E7),"Must file Form 8938",IF(AND(B11=K6,'[1]Filing threshold'!B12='[1]Filing threshold'!L3,B22&gt;'[1]Filing threshold'!D5),"Must file Form 8938",IF(AND('[1]Filing threshold'!B11='[1]Filing threshold'!K6,'[1]Filing threshold'!B12='[1]Filing threshold'!L3,C22&gt;'[1]Filing threshold'!E5),"Must file Form 8938",IF(AND('[1]Filing threshold'!B11='[1]Filing threshold'!K7,'[1]Filing threshold'!B12='[1]Filing threshold'!L3,B22&gt;'[1]Filing threshold'!D5),"Must file Form 8938",IF(AND('[1]Filing threshold'!B11='[1]Filing threshold'!K7,'[1]Filing threshold'!B12='[1]Filing threshold'!L3,C22&gt;'[1]Filing threshold'!E5),"Must file Form 8938",IF(AND(B11=K3,B12=L4,B22&gt;'[1]Filing threshold'!F5),"Must file Form 8938",IF(AND('[1]Filing threshold'!B11='[1]Filing threshold'!K3,'[1]Filing threshold'!B12='[1]Filing threshold'!L4,C22&gt;'[1]Filing threshold'!G5),"Must file Form 8938",IF(AND(B11=K5,B12=L4,B22&gt;'[1]Filing threshold'!F6),"Must file Form 8938",IF(AND('[1]Filing threshold'!B11='[1]Filing threshold'!K5,'[1]Filing threshold'!B12='[1]Filing threshold'!L4,C22&gt;'[1]Filing threshold'!G6),"Must file Form 8938",IF(AND(B11=K4,B12=L4,B22&gt;'[1]Filing threshold'!F7),"Must file Form 8938",IF(AND('[1]Filing threshold'!B11='[1]Filing threshold'!K4,'[1]Filing threshold'!B12='[1]Filing threshold'!L4,C22&gt;'[1]Filing threshold'!G7),"Must file Form 8938",IF(AND(B11=K6,B12=L4,B22&gt;'[1]Filing threshold'!F5),"Must file Form 8938",IF(AND('[1]Filing threshold'!B11='[1]Filing threshold'!K6,'[1]Filing threshold'!B12='[1]Filing threshold'!L4,C22&gt;'[1]Filing threshold'!G5),"Must file Form 8938",IF(AND(B11=K7,B12=L4,B22&gt;'[1]Filing threshold'!F5),"Must file Form 8938",IF(AND('[1]Filing threshold'!B11='[1]Filing threshold'!K7,'[1]Filing threshold'!B12='[1]Filing threshold'!L4,C22&gt;'[1]Filing threshold'!G5),"Must file Form 8938","Do not file Form 8938")))))))))))))))))))))</f>
        <v>Do not file Form 8938</v>
      </c>
    </row>
    <row r="23" spans="1:4" x14ac:dyDescent="0.3">
      <c r="A23" s="118">
        <f>+A22+1</f>
        <v>2023</v>
      </c>
      <c r="B23" s="101">
        <f>SUMPRODUCT((FBAR!$D$45:$D$104=A23)*(FBAR!$N$46:N$105))</f>
        <v>0</v>
      </c>
      <c r="C23" s="101">
        <f>SUMPRODUCT((FBAR!$D$45:$D$104=A23)*(FBAR!$O$46:$O$105))</f>
        <v>0</v>
      </c>
      <c r="D23" s="50" t="str">
        <f>(IF(AND(B11='[1]Filing threshold'!K3,B12=L3,B23&gt;'[1]Filing threshold'!D5),"Must file Form 8938",IF(AND(B11=K3,B12=L3,C23&gt;'[1]Filing threshold'!E5),"Must file Form 8938",IF(AND(B11=K5,B12=L3,B23&gt;'[1]Filing threshold'!D6),"Must file Form 8938",IF(AND('[1]Filing threshold'!B11='[1]Filing threshold'!K5,B12=L3,C23&gt;'[1]Filing threshold'!E6),"Must file Form 8938",IF(AND(B11=K4,B12=L3,B23&gt;'[1]Filing threshold'!D7),"Must file Form 8938",IF(AND('[1]Filing threshold'!B11='[1]Filing threshold'!K4,B12=L3,C23&gt;'[1]Filing threshold'!E7),"Must file Form 8938",IF(AND(B11=K6,'[1]Filing threshold'!B12='[1]Filing threshold'!L3,B23&gt;'[1]Filing threshold'!D5),"Must file Form 8938",IF(AND('[1]Filing threshold'!B11='[1]Filing threshold'!K6,'[1]Filing threshold'!B12='[1]Filing threshold'!L3,C23&gt;'[1]Filing threshold'!E5),"Must file Form 8938",IF(AND('[1]Filing threshold'!B11='[1]Filing threshold'!K7,'[1]Filing threshold'!B12='[1]Filing threshold'!L3,B23&gt;'[1]Filing threshold'!D5),"Must file Form 8938",IF(AND('[1]Filing threshold'!B11='[1]Filing threshold'!K7,'[1]Filing threshold'!B12='[1]Filing threshold'!L3,C23&gt;'[1]Filing threshold'!E5),"Must file Form 8938",IF(AND(B11=K3,B12=L4,B23&gt;'[1]Filing threshold'!F5),"Must file Form 8938",IF(AND('[1]Filing threshold'!B11='[1]Filing threshold'!K3,'[1]Filing threshold'!B12='[1]Filing threshold'!L4,C23&gt;'[1]Filing threshold'!G5),"Must file Form 8938",IF(AND(B11=K5,B12=L4,B23&gt;'[1]Filing threshold'!F6),"Must file Form 8938",IF(AND('[1]Filing threshold'!B11='[1]Filing threshold'!K5,'[1]Filing threshold'!B12='[1]Filing threshold'!L4,C23&gt;'[1]Filing threshold'!G6),"Must file Form 8938",IF(AND(B11=K4,B12=L4,B23&gt;'[1]Filing threshold'!F7),"Must file Form 8938",IF(AND('[1]Filing threshold'!B11='[1]Filing threshold'!K4,'[1]Filing threshold'!B12='[1]Filing threshold'!L4,C23&gt;'[1]Filing threshold'!G7),"Must file Form 8938",IF(AND(B11=K6,B12=L4,B23&gt;'[1]Filing threshold'!F5),"Must file Form 8938",IF(AND('[1]Filing threshold'!B11='[1]Filing threshold'!K6,'[1]Filing threshold'!B12='[1]Filing threshold'!L4,C23&gt;'[1]Filing threshold'!G5),"Must file Form 8938",IF(AND(B11=K7,B12=L4,B23&gt;'[1]Filing threshold'!F5),"Must file Form 8938",IF(AND('[1]Filing threshold'!B11='[1]Filing threshold'!K7,'[1]Filing threshold'!B12='[1]Filing threshold'!L4,C23&gt;'[1]Filing threshold'!G5),"Must file Form 8938","Do not file Form 8938")))))))))))))))))))))</f>
        <v>Do not file Form 8938</v>
      </c>
    </row>
    <row r="24" spans="1:4" x14ac:dyDescent="0.3">
      <c r="A24" s="118">
        <f t="shared" ref="A24:A25" si="0">+A23+1</f>
        <v>2024</v>
      </c>
      <c r="B24" s="101">
        <f>SUMPRODUCT((FBAR!$D$45:$D$104=A24)*(FBAR!$N$46:N$105))</f>
        <v>0</v>
      </c>
      <c r="C24" s="101">
        <f>SUMPRODUCT((FBAR!$D$45:$D$104=A24)*(FBAR!$O$46:$O$105))</f>
        <v>0</v>
      </c>
      <c r="D24" s="50" t="str">
        <f>(IF(AND(B11='[1]Filing threshold'!K3,B12=L3,B24&gt;'[1]Filing threshold'!D5),"Must file Form 8938",IF(AND(B11=K3,B12=L3,C24&gt;'[1]Filing threshold'!E5),"Must file Form 8938",IF(AND(B11=K5,B12=L3,B24&gt;'[1]Filing threshold'!D6),"Must file Form 8938",IF(AND('[1]Filing threshold'!B11='[1]Filing threshold'!K5,B12=L3,C24&gt;'[1]Filing threshold'!E6),"Must file Form 8938",IF(AND(B11=K4,B12=L3,B24&gt;'[1]Filing threshold'!D7),"Must file Form 8938",IF(AND('[1]Filing threshold'!B11='[1]Filing threshold'!K4,B12=L3,C24&gt;'[1]Filing threshold'!E7),"Must file Form 8938",IF(AND(B11=K6,'[1]Filing threshold'!B12='[1]Filing threshold'!L3,B24&gt;'[1]Filing threshold'!D5),"Must file Form 8938",IF(AND('[1]Filing threshold'!B11='[1]Filing threshold'!K6,'[1]Filing threshold'!B12='[1]Filing threshold'!L3,C24&gt;'[1]Filing threshold'!E5),"Must file Form 8938",IF(AND('[1]Filing threshold'!B11='[1]Filing threshold'!K7,'[1]Filing threshold'!B12='[1]Filing threshold'!L3,B24&gt;'[1]Filing threshold'!D5),"Must file Form 8938",IF(AND('[1]Filing threshold'!B11='[1]Filing threshold'!K7,'[1]Filing threshold'!B12='[1]Filing threshold'!L3,C24&gt;'[1]Filing threshold'!E5),"Must file Form 8938",IF(AND(B11=K3,B12=L4,B24&gt;'[1]Filing threshold'!F5),"Must file Form 8938",IF(AND('[1]Filing threshold'!B11='[1]Filing threshold'!K3,'[1]Filing threshold'!B12='[1]Filing threshold'!L4,C24&gt;'[1]Filing threshold'!G5),"Must file Form 8938",IF(AND(B11=K5,B12=L4,B24&gt;'[1]Filing threshold'!F6),"Must file Form 8938",IF(AND('[1]Filing threshold'!B11='[1]Filing threshold'!K5,'[1]Filing threshold'!B12='[1]Filing threshold'!L4,C24&gt;'[1]Filing threshold'!G6),"Must file Form 8938",IF(AND(B11=K4,B12=L4,B24&gt;'[1]Filing threshold'!F7),"Must file Form 8938",IF(AND('[1]Filing threshold'!B11='[1]Filing threshold'!K4,'[1]Filing threshold'!B12='[1]Filing threshold'!L4,C24&gt;'[1]Filing threshold'!G7),"Must file Form 8938",IF(AND(B11=K6,B12=L4,B24&gt;'[1]Filing threshold'!F5),"Must file Form 8938",IF(AND('[1]Filing threshold'!B11='[1]Filing threshold'!K6,'[1]Filing threshold'!B12='[1]Filing threshold'!L4,C24&gt;'[1]Filing threshold'!G5),"Must file Form 8938",IF(AND(B11=K7,B12=L4,B24&gt;'[1]Filing threshold'!F5),"Must file Form 8938",IF(AND('[1]Filing threshold'!B11='[1]Filing threshold'!K7,'[1]Filing threshold'!B12='[1]Filing threshold'!L4,C24&gt;'[1]Filing threshold'!G5),"Must file Form 8938","Do not file Form 8938")))))))))))))))))))))</f>
        <v>Do not file Form 8938</v>
      </c>
    </row>
    <row r="25" spans="1:4" x14ac:dyDescent="0.3">
      <c r="A25" s="118">
        <f t="shared" si="0"/>
        <v>2025</v>
      </c>
      <c r="B25" s="101">
        <f>SUMPRODUCT((FBAR!$D$45:$D$104=A25)*(FBAR!$N$46:N$105))</f>
        <v>0</v>
      </c>
      <c r="C25" s="101">
        <f>SUMPRODUCT((FBAR!$D$45:$D$104=A25)*(FBAR!$O$46:$O$105))</f>
        <v>0</v>
      </c>
      <c r="D25" s="50" t="str">
        <f>(IF(AND(B11='[1]Filing threshold'!K3,B12=L3,B25&gt;'[1]Filing threshold'!D5),"Must file Form 8938",IF(AND(B11=K3,B12=L3,C25&gt;'[1]Filing threshold'!E5),"Must file Form 8938",IF(AND(B11=K5,B12=L3,B25&gt;'[1]Filing threshold'!D6),"Must file Form 8938",IF(AND('[1]Filing threshold'!B11='[1]Filing threshold'!K5,B12=L3,C25&gt;'[1]Filing threshold'!E6),"Must file Form 8938",IF(AND(B11=K4,B12=L3,B25&gt;'[1]Filing threshold'!D7),"Must file Form 8938",IF(AND('[1]Filing threshold'!B11='[1]Filing threshold'!K4,B12=L3,C25&gt;'[1]Filing threshold'!E7),"Must file Form 8938",IF(AND(B11=K6,'[1]Filing threshold'!B12='[1]Filing threshold'!L3,B25&gt;'[1]Filing threshold'!D5),"Must file Form 8938",IF(AND('[1]Filing threshold'!B11='[1]Filing threshold'!K6,'[1]Filing threshold'!B12='[1]Filing threshold'!L3,C25&gt;'[1]Filing threshold'!E5),"Must file Form 8938",IF(AND('[1]Filing threshold'!B11='[1]Filing threshold'!K7,'[1]Filing threshold'!B12='[1]Filing threshold'!L3,B25&gt;'[1]Filing threshold'!D5),"Must file Form 8938",IF(AND('[1]Filing threshold'!B11='[1]Filing threshold'!K7,'[1]Filing threshold'!B12='[1]Filing threshold'!L3,C25&gt;'[1]Filing threshold'!E5),"Must file Form 8938",IF(AND(B11=K3,B12=L4,B25&gt;'[1]Filing threshold'!F5),"Must file Form 8938",IF(AND('[1]Filing threshold'!B11='[1]Filing threshold'!K3,'[1]Filing threshold'!B12='[1]Filing threshold'!L4,C25&gt;'[1]Filing threshold'!G5),"Must file Form 8938",IF(AND(B11=K5,B12=L4,B25&gt;'[1]Filing threshold'!F6),"Must file Form 8938",IF(AND('[1]Filing threshold'!B11='[1]Filing threshold'!K5,'[1]Filing threshold'!B12='[1]Filing threshold'!L4,C25&gt;'[1]Filing threshold'!G6),"Must file Form 8938",IF(AND(B11=K4,B12=L4,B25&gt;'[1]Filing threshold'!F7),"Must file Form 8938",IF(AND('[1]Filing threshold'!B11='[1]Filing threshold'!K4,'[1]Filing threshold'!B12='[1]Filing threshold'!L4,C25&gt;'[1]Filing threshold'!G7),"Must file Form 8938",IF(AND(B11=K6,B12=L4,B25&gt;'[1]Filing threshold'!F5),"Must file Form 8938",IF(AND('[1]Filing threshold'!B11='[1]Filing threshold'!K6,'[1]Filing threshold'!B12='[1]Filing threshold'!L4,C25&gt;'[1]Filing threshold'!G5),"Must file Form 8938",IF(AND(B11=K7,B12=L4,B25&gt;'[1]Filing threshold'!F5),"Must file Form 8938",IF(AND('[1]Filing threshold'!B11='[1]Filing threshold'!K7,'[1]Filing threshold'!B12='[1]Filing threshold'!L4,C25&gt;'[1]Filing threshold'!G5),"Must file Form 8938","Do not file Form 8938")))))))))))))))))))))</f>
        <v>Do not file Form 8938</v>
      </c>
    </row>
    <row r="26" spans="1:4" x14ac:dyDescent="0.3">
      <c r="A26" s="118"/>
      <c r="B26" s="125"/>
      <c r="C26" s="125"/>
      <c r="D26" s="50"/>
    </row>
    <row r="27" spans="1:4" x14ac:dyDescent="0.3">
      <c r="A27" s="118"/>
    </row>
    <row r="29" spans="1:4" ht="18" x14ac:dyDescent="0.35">
      <c r="A29" s="192" t="s">
        <v>128</v>
      </c>
      <c r="B29" s="192"/>
      <c r="C29" s="192"/>
      <c r="D29" s="192"/>
    </row>
    <row r="30" spans="1:4" x14ac:dyDescent="0.3">
      <c r="A30">
        <v>2019</v>
      </c>
      <c r="B30" s="101">
        <f>SUMPRODUCT((FBAR!$D$45:$D$104=A30)*(FBAR!$M$46:M$105))</f>
        <v>0</v>
      </c>
      <c r="C30" s="50" t="str">
        <f>IF(B30&gt;10000,"Must file FBAR","Do not file FBAR")</f>
        <v>Do not file FBAR</v>
      </c>
    </row>
    <row r="31" spans="1:4" x14ac:dyDescent="0.3">
      <c r="A31">
        <f>A30+1</f>
        <v>2020</v>
      </c>
      <c r="B31" s="101">
        <f>SUMPRODUCT((FBAR!$D$45:$D$104=A31)*(FBAR!$M$46:M$105))</f>
        <v>0</v>
      </c>
      <c r="C31" s="50" t="str">
        <f t="shared" ref="C31:C36" si="1">IF(B31&gt;10000,"Must file FBAR","Do not file FBAR")</f>
        <v>Do not file FBAR</v>
      </c>
    </row>
    <row r="32" spans="1:4" x14ac:dyDescent="0.3">
      <c r="A32">
        <f t="shared" ref="A32:A35" si="2">A31+1</f>
        <v>2021</v>
      </c>
      <c r="B32" s="101">
        <f>SUMPRODUCT((FBAR!$D$45:$D$104=A32)*(FBAR!$M$46:M$105))</f>
        <v>0</v>
      </c>
      <c r="C32" s="50" t="str">
        <f t="shared" si="1"/>
        <v>Do not file FBAR</v>
      </c>
    </row>
    <row r="33" spans="1:7" x14ac:dyDescent="0.3">
      <c r="A33">
        <f t="shared" si="2"/>
        <v>2022</v>
      </c>
      <c r="B33" s="101">
        <f>SUMPRODUCT((FBAR!$D$45:$D$104=A33)*(FBAR!$M$46:M$105))</f>
        <v>0</v>
      </c>
      <c r="C33" s="50" t="str">
        <f t="shared" si="1"/>
        <v>Do not file FBAR</v>
      </c>
    </row>
    <row r="34" spans="1:7" x14ac:dyDescent="0.3">
      <c r="A34">
        <f t="shared" si="2"/>
        <v>2023</v>
      </c>
      <c r="B34" s="101">
        <f>SUMPRODUCT((FBAR!$D$45:$D$104=A34)*(FBAR!$M$46:M$105))</f>
        <v>0</v>
      </c>
      <c r="C34" s="50" t="str">
        <f t="shared" si="1"/>
        <v>Do not file FBAR</v>
      </c>
    </row>
    <row r="35" spans="1:7" x14ac:dyDescent="0.3">
      <c r="A35">
        <f t="shared" si="2"/>
        <v>2024</v>
      </c>
      <c r="B35" s="101">
        <f>SUMPRODUCT((FBAR!$D$45:$D$104=A35)*(FBAR!$M$46:M$105))</f>
        <v>0</v>
      </c>
      <c r="C35" s="50" t="str">
        <f t="shared" si="1"/>
        <v>Do not file FBAR</v>
      </c>
    </row>
    <row r="36" spans="1:7" x14ac:dyDescent="0.3">
      <c r="A36">
        <f>A35+1</f>
        <v>2025</v>
      </c>
      <c r="B36" s="101">
        <f>SUMPRODUCT((FBAR!$D$45:$D$104=A36)*(FBAR!$M$46:M$105))</f>
        <v>0</v>
      </c>
      <c r="C36" s="50" t="str">
        <f t="shared" si="1"/>
        <v>Do not file FBAR</v>
      </c>
    </row>
    <row r="37" spans="1:7" x14ac:dyDescent="0.3">
      <c r="G37" s="124"/>
    </row>
  </sheetData>
  <mergeCells count="7">
    <mergeCell ref="A29:D29"/>
    <mergeCell ref="A20:D20"/>
    <mergeCell ref="D2:G2"/>
    <mergeCell ref="D3:E3"/>
    <mergeCell ref="F3:G3"/>
    <mergeCell ref="A10:B10"/>
    <mergeCell ref="A16:B16"/>
  </mergeCells>
  <dataValidations count="2">
    <dataValidation type="list" allowBlank="1" showInputMessage="1" showErrorMessage="1" sqref="B11">
      <formula1>$K$3:$K$7</formula1>
    </dataValidation>
    <dataValidation type="list" allowBlank="1" showInputMessage="1" showErrorMessage="1" sqref="B12:B13">
      <formula1>$L$3:$L$4</formula1>
    </dataValidation>
  </dataValidations>
  <pageMargins left="0.7" right="0.7" top="0.75" bottom="0.75" header="0.3" footer="0.3"/>
  <pageSetup orientation="portrait"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FBAR</vt:lpstr>
      <vt:lpstr>Spouse's FBAR if necessary</vt:lpstr>
      <vt:lpstr>TFSA, FHSA and RESP</vt:lpstr>
      <vt:lpstr>Filing threshold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Custeau</dc:creator>
  <cp:lastModifiedBy>Ahmed Ben Kram</cp:lastModifiedBy>
  <dcterms:created xsi:type="dcterms:W3CDTF">2021-02-15T03:37:19Z</dcterms:created>
  <dcterms:modified xsi:type="dcterms:W3CDTF">2026-03-05T00:11:05Z</dcterms:modified>
</cp:coreProperties>
</file>